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PROJEKTY VEDU VODU s.r.o\2023-VEDU VODU\22083-Dolní Bousov-náměstí-odvodnění\22083-ROZPOČET\"/>
    </mc:Choice>
  </mc:AlternateContent>
  <bookViews>
    <workbookView xWindow="0" yWindow="0" windowWidth="0" windowHeight="0"/>
  </bookViews>
  <sheets>
    <sheet name="Rekapitulace stavby" sheetId="1" r:id="rId1"/>
    <sheet name="22083-ODVOD - ODVODNĚNÍ" sheetId="2" r:id="rId2"/>
    <sheet name="22083-ZAVL - ZÁVLAHA" sheetId="3" r:id="rId3"/>
    <sheet name="22083-VON - VEDLEJŠÍ A OS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'22083-ODVOD - ODVODNĚNÍ'!$C$86:$K$237</definedName>
    <definedName name="_xlnm.Print_Area" localSheetId="1">'22083-ODVOD - ODVODNĚNÍ'!$C$4:$J$39,'22083-ODVOD - ODVODNĚNÍ'!$C$45:$J$68,'22083-ODVOD - ODVODNĚNÍ'!$C$74:$K$237</definedName>
    <definedName name="_xlnm.Print_Titles" localSheetId="1">'22083-ODVOD - ODVODNĚNÍ'!$86:$86</definedName>
    <definedName name="_xlnm._FilterDatabase" localSheetId="2" hidden="1">'22083-ZAVL - ZÁVLAHA'!$C$84:$K$166</definedName>
    <definedName name="_xlnm.Print_Area" localSheetId="2">'22083-ZAVL - ZÁVLAHA'!$C$4:$J$39,'22083-ZAVL - ZÁVLAHA'!$C$45:$J$66,'22083-ZAVL - ZÁVLAHA'!$C$72:$K$166</definedName>
    <definedName name="_xlnm.Print_Titles" localSheetId="2">'22083-ZAVL - ZÁVLAHA'!$84:$84</definedName>
    <definedName name="_xlnm._FilterDatabase" localSheetId="3" hidden="1">'22083-VON - VEDLEJŠÍ A OS...'!$C$83:$K$103</definedName>
    <definedName name="_xlnm.Print_Area" localSheetId="3">'22083-VON - VEDLEJŠÍ A OS...'!$C$4:$J$39,'22083-VON - VEDLEJŠÍ A OS...'!$C$45:$J$65,'22083-VON - VEDLEJŠÍ A OS...'!$C$71:$K$103</definedName>
    <definedName name="_xlnm.Print_Titles" localSheetId="3">'22083-VON - VEDLEJŠÍ A OS...'!$83:$83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3"/>
  <c r="BH103"/>
  <c r="BG103"/>
  <c r="BF103"/>
  <c r="T103"/>
  <c r="T102"/>
  <c r="R103"/>
  <c r="R102"/>
  <c r="P103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3" r="J37"/>
  <c r="J36"/>
  <c i="1" r="AY56"/>
  <c i="3" r="J35"/>
  <c i="1" r="AX56"/>
  <c i="3"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2" r="J37"/>
  <c r="J36"/>
  <c i="1" r="AY55"/>
  <c i="2" r="J35"/>
  <c i="1" r="AX55"/>
  <c i="2"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T230"/>
  <c r="R231"/>
  <c r="R230"/>
  <c r="P231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67"/>
  <c r="BH167"/>
  <c r="BG167"/>
  <c r="BF167"/>
  <c r="T167"/>
  <c r="R167"/>
  <c r="P167"/>
  <c r="BI160"/>
  <c r="BH160"/>
  <c r="BG160"/>
  <c r="BF160"/>
  <c r="T160"/>
  <c r="R160"/>
  <c r="P160"/>
  <c r="BI154"/>
  <c r="BH154"/>
  <c r="BG154"/>
  <c r="BF154"/>
  <c r="T154"/>
  <c r="R154"/>
  <c r="P154"/>
  <c r="BI141"/>
  <c r="BH141"/>
  <c r="BG141"/>
  <c r="BF141"/>
  <c r="T141"/>
  <c r="R141"/>
  <c r="P141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F35"/>
  <c i="3" r="BK112"/>
  <c i="2" r="J221"/>
  <c r="J90"/>
  <c i="3" r="BK154"/>
  <c i="4" r="BK94"/>
  <c i="2" r="BK222"/>
  <c r="J215"/>
  <c r="BK167"/>
  <c i="3" r="BK157"/>
  <c i="4" r="J96"/>
  <c r="J87"/>
  <c i="2" r="J98"/>
  <c i="3" r="BK145"/>
  <c r="J152"/>
  <c i="4" r="J99"/>
  <c i="2" r="J183"/>
  <c i="3" r="BK138"/>
  <c r="BK134"/>
  <c i="2" r="BK231"/>
  <c r="BK216"/>
  <c r="BK212"/>
  <c r="J129"/>
  <c i="3" r="J93"/>
  <c r="BK151"/>
  <c i="2" r="BK206"/>
  <c i="4" r="J93"/>
  <c i="2" r="BK98"/>
  <c i="3" r="BK127"/>
  <c i="2" r="BK235"/>
  <c r="J222"/>
  <c r="J96"/>
  <c i="3" r="J160"/>
  <c i="4" r="J95"/>
  <c i="2" r="J229"/>
  <c r="BK218"/>
  <c r="J213"/>
  <c r="BK95"/>
  <c i="3" r="BK164"/>
  <c i="2" r="F36"/>
  <c r="BK103"/>
  <c i="3" r="J154"/>
  <c r="J157"/>
  <c i="4" r="J89"/>
  <c i="2" r="BK217"/>
  <c r="BK213"/>
  <c r="J100"/>
  <c i="3" r="J134"/>
  <c r="J131"/>
  <c i="4" r="BK97"/>
  <c i="2" r="BK108"/>
  <c i="3" r="BK108"/>
  <c r="J147"/>
  <c i="4" r="BK93"/>
  <c i="2" r="J206"/>
  <c i="3" r="BK147"/>
  <c r="BK136"/>
  <c i="2" r="BK237"/>
  <c r="J220"/>
  <c r="J214"/>
  <c i="1" r="AS54"/>
  <c i="2" r="BK202"/>
  <c r="J34"/>
  <c r="J207"/>
  <c i="3" r="J117"/>
  <c i="4" r="BK88"/>
  <c i="2" r="BK229"/>
  <c r="BK220"/>
  <c r="BK210"/>
  <c i="3" r="J166"/>
  <c r="J123"/>
  <c i="4" r="BK101"/>
  <c i="3" r="J97"/>
  <c i="2" r="J160"/>
  <c i="3" r="J143"/>
  <c r="J127"/>
  <c i="2" r="BK224"/>
  <c r="J154"/>
  <c i="3" r="BK149"/>
  <c r="BK117"/>
  <c i="2" r="J235"/>
  <c r="BK221"/>
  <c r="J210"/>
  <c r="BK154"/>
  <c i="3" r="BK152"/>
  <c i="4" r="J88"/>
  <c i="2" r="BK129"/>
  <c r="J108"/>
  <c i="3" r="J112"/>
  <c i="4" r="J94"/>
  <c i="2" r="BK141"/>
  <c i="3" r="J149"/>
  <c r="BK123"/>
  <c i="2" r="J237"/>
  <c r="J219"/>
  <c r="BK214"/>
  <c r="BK195"/>
  <c i="3" r="J145"/>
  <c i="4" r="J100"/>
  <c i="2" r="J141"/>
  <c r="BK123"/>
  <c i="3" r="J130"/>
  <c r="BK88"/>
  <c i="4" r="J97"/>
  <c i="2" r="BK223"/>
  <c r="BK118"/>
  <c i="3" r="BK131"/>
  <c i="4" r="BK95"/>
  <c i="2" r="J224"/>
  <c r="J218"/>
  <c r="J212"/>
  <c r="BK100"/>
  <c i="3" r="J108"/>
  <c i="2" r="J202"/>
  <c r="J167"/>
  <c i="3" r="BK166"/>
  <c r="J102"/>
  <c i="4" r="BK89"/>
  <c i="2" r="J199"/>
  <c i="3" r="J164"/>
  <c i="4" r="BK100"/>
  <c i="2" r="J227"/>
  <c r="BK93"/>
  <c i="3" r="BK155"/>
  <c i="2" r="F34"/>
  <c r="BK113"/>
  <c i="4" r="J90"/>
  <c i="2" r="F37"/>
  <c r="BK96"/>
  <c i="3" r="BK143"/>
  <c i="4" r="BK92"/>
  <c i="2" r="J225"/>
  <c r="J204"/>
  <c r="J113"/>
  <c i="3" r="J136"/>
  <c i="4" r="J101"/>
  <c i="2" r="BK186"/>
  <c r="BK199"/>
  <c i="3" r="BK160"/>
  <c r="J155"/>
  <c i="4" r="BK90"/>
  <c i="2" r="BK219"/>
  <c r="J103"/>
  <c i="3" r="J141"/>
  <c r="J139"/>
  <c i="2" r="BK225"/>
  <c r="J217"/>
  <c r="BK204"/>
  <c i="3" r="BK139"/>
  <c i="4" r="BK99"/>
  <c i="2" r="BK183"/>
  <c r="J118"/>
  <c r="J93"/>
  <c i="4" r="J92"/>
  <c i="2" r="J123"/>
  <c r="BK90"/>
  <c i="3" r="BK93"/>
  <c i="4" r="BK96"/>
  <c i="2" r="J223"/>
  <c r="BK215"/>
  <c r="BK160"/>
  <c i="3" r="BK97"/>
  <c i="4" r="BK87"/>
  <c i="2" r="BK180"/>
  <c i="4" r="BK103"/>
  <c i="2" r="J95"/>
  <c i="3" r="J138"/>
  <c i="2" r="BK227"/>
  <c r="J180"/>
  <c i="3" r="BK130"/>
  <c r="J88"/>
  <c i="2" r="J231"/>
  <c r="J216"/>
  <c r="J195"/>
  <c i="3" r="BK102"/>
  <c i="2" r="BK207"/>
  <c r="J186"/>
  <c i="3" r="J151"/>
  <c r="BK141"/>
  <c i="4" r="J103"/>
  <c i="2" l="1" r="R89"/>
  <c r="T182"/>
  <c i="3" r="T126"/>
  <c i="4" r="R86"/>
  <c i="2" r="T89"/>
  <c r="R182"/>
  <c i="3" r="BK126"/>
  <c r="J126"/>
  <c r="J63"/>
  <c r="T163"/>
  <c r="T162"/>
  <c i="4" r="P91"/>
  <c i="2" r="T198"/>
  <c r="T234"/>
  <c r="T233"/>
  <c i="3" r="T87"/>
  <c r="T86"/>
  <c r="T85"/>
  <c r="P163"/>
  <c r="P162"/>
  <c i="4" r="T91"/>
  <c i="2" r="BK89"/>
  <c r="J89"/>
  <c r="J61"/>
  <c r="P182"/>
  <c i="3" r="R87"/>
  <c i="4" r="BK98"/>
  <c r="J98"/>
  <c r="J63"/>
  <c i="2" r="P198"/>
  <c r="R234"/>
  <c r="R233"/>
  <c i="3" r="P87"/>
  <c r="BK163"/>
  <c r="J163"/>
  <c r="J65"/>
  <c i="4" r="R91"/>
  <c i="2" r="R198"/>
  <c r="BK234"/>
  <c r="J234"/>
  <c r="J67"/>
  <c i="3" r="R126"/>
  <c r="R163"/>
  <c r="R162"/>
  <c i="4" r="P86"/>
  <c r="R98"/>
  <c i="2" r="BK198"/>
  <c r="J198"/>
  <c r="J64"/>
  <c r="P234"/>
  <c r="P233"/>
  <c i="3" r="P126"/>
  <c i="4" r="BK86"/>
  <c r="J86"/>
  <c r="J61"/>
  <c r="BK91"/>
  <c r="J91"/>
  <c r="J62"/>
  <c r="P98"/>
  <c i="2" r="P89"/>
  <c r="P88"/>
  <c r="P87"/>
  <c i="1" r="AU55"/>
  <c i="2" r="BK182"/>
  <c r="J182"/>
  <c r="J63"/>
  <c i="3" r="BK87"/>
  <c i="4" r="T86"/>
  <c r="T98"/>
  <c i="2" r="BK179"/>
  <c r="J179"/>
  <c r="J62"/>
  <c i="3" r="BK122"/>
  <c r="J122"/>
  <c r="J62"/>
  <c i="2" r="BK230"/>
  <c r="J230"/>
  <c r="J65"/>
  <c i="4" r="BK102"/>
  <c r="J102"/>
  <c r="J64"/>
  <c r="E48"/>
  <c r="F81"/>
  <c r="BE89"/>
  <c r="BE90"/>
  <c i="3" r="J87"/>
  <c r="J61"/>
  <c i="4" r="BE97"/>
  <c r="BE99"/>
  <c r="BE100"/>
  <c r="J78"/>
  <c r="BE88"/>
  <c r="BE87"/>
  <c r="BE92"/>
  <c r="BE94"/>
  <c r="BE101"/>
  <c i="3" r="BK162"/>
  <c r="J162"/>
  <c r="J64"/>
  <c i="4" r="BE93"/>
  <c r="BE103"/>
  <c r="BE95"/>
  <c r="BE96"/>
  <c i="2" r="BK233"/>
  <c r="J233"/>
  <c r="J66"/>
  <c i="3" r="BE102"/>
  <c r="F55"/>
  <c r="BE117"/>
  <c r="BE145"/>
  <c r="BE123"/>
  <c r="BE127"/>
  <c r="BE130"/>
  <c r="BE147"/>
  <c r="BE151"/>
  <c r="J52"/>
  <c r="BE97"/>
  <c r="BE157"/>
  <c r="BE131"/>
  <c r="BE141"/>
  <c r="BE154"/>
  <c r="BE166"/>
  <c r="E48"/>
  <c r="BE139"/>
  <c r="BE149"/>
  <c r="BE152"/>
  <c r="BE160"/>
  <c r="BE88"/>
  <c r="BE93"/>
  <c r="BE138"/>
  <c i="2" r="BK88"/>
  <c r="J88"/>
  <c r="J60"/>
  <c i="3" r="BE108"/>
  <c r="BE112"/>
  <c r="BE134"/>
  <c r="BE136"/>
  <c r="BE143"/>
  <c r="BE155"/>
  <c r="BE164"/>
  <c i="2" r="E48"/>
  <c r="J52"/>
  <c r="F55"/>
  <c r="BE90"/>
  <c r="BE93"/>
  <c r="BE95"/>
  <c r="BE96"/>
  <c r="BE98"/>
  <c r="BE100"/>
  <c r="BE103"/>
  <c r="BE108"/>
  <c r="BE113"/>
  <c r="BE118"/>
  <c r="BE123"/>
  <c r="BE129"/>
  <c r="BE141"/>
  <c r="BE154"/>
  <c r="BE160"/>
  <c r="BE167"/>
  <c r="BE180"/>
  <c r="BE183"/>
  <c r="BE186"/>
  <c r="BE195"/>
  <c r="BE199"/>
  <c r="BE202"/>
  <c r="BE204"/>
  <c r="BE206"/>
  <c r="BE207"/>
  <c r="BE210"/>
  <c r="BE212"/>
  <c r="BE213"/>
  <c r="BE214"/>
  <c r="BE215"/>
  <c r="BE216"/>
  <c r="BE217"/>
  <c r="BE218"/>
  <c r="BE219"/>
  <c r="BE220"/>
  <c r="BE221"/>
  <c r="BE222"/>
  <c r="BE223"/>
  <c r="BE224"/>
  <c r="BE225"/>
  <c r="BE227"/>
  <c r="BE229"/>
  <c r="BE231"/>
  <c r="BE235"/>
  <c r="BE237"/>
  <c i="1" r="BA55"/>
  <c r="BC55"/>
  <c r="BB55"/>
  <c r="AW55"/>
  <c r="BD55"/>
  <c i="3" r="F36"/>
  <c i="1" r="BC56"/>
  <c i="4" r="F37"/>
  <c i="1" r="BD57"/>
  <c i="3" r="F35"/>
  <c i="1" r="BB56"/>
  <c i="4" r="F35"/>
  <c i="1" r="BB57"/>
  <c i="3" r="J34"/>
  <c i="1" r="AW56"/>
  <c i="4" r="J34"/>
  <c i="1" r="AW57"/>
  <c i="4" r="F34"/>
  <c i="1" r="BA57"/>
  <c i="4" r="F36"/>
  <c i="1" r="BC57"/>
  <c i="3" r="F37"/>
  <c i="1" r="BD56"/>
  <c i="3" r="F34"/>
  <c i="1" r="BA56"/>
  <c i="2" l="1" r="T88"/>
  <c r="T87"/>
  <c i="3" r="BK86"/>
  <c r="J86"/>
  <c r="J60"/>
  <c i="4" r="P85"/>
  <c r="P84"/>
  <c i="1" r="AU57"/>
  <c i="3" r="R86"/>
  <c r="R85"/>
  <c i="4" r="T85"/>
  <c r="T84"/>
  <c i="3" r="P86"/>
  <c r="P85"/>
  <c i="1" r="AU56"/>
  <c i="4" r="R85"/>
  <c r="R84"/>
  <c i="2" r="R88"/>
  <c r="R87"/>
  <c i="4" r="BK85"/>
  <c r="BK84"/>
  <c r="J84"/>
  <c r="J59"/>
  <c i="3" r="BK85"/>
  <c r="J85"/>
  <c i="2" r="BK87"/>
  <c r="J87"/>
  <c r="J59"/>
  <c i="1" r="BA54"/>
  <c r="W30"/>
  <c i="4" r="J33"/>
  <c i="1" r="AV57"/>
  <c r="AT57"/>
  <c i="3" r="J33"/>
  <c i="1" r="AV56"/>
  <c r="AT56"/>
  <c r="BB54"/>
  <c r="W31"/>
  <c r="BC54"/>
  <c r="W32"/>
  <c r="BD54"/>
  <c r="W33"/>
  <c i="2" r="J33"/>
  <c i="1" r="AV55"/>
  <c r="AT55"/>
  <c i="3" r="J30"/>
  <c i="1" r="AG56"/>
  <c i="4" r="F33"/>
  <c i="1" r="AZ57"/>
  <c i="2" r="F33"/>
  <c i="1" r="AZ55"/>
  <c i="3" r="F33"/>
  <c i="1" r="AZ56"/>
  <c i="4" l="1" r="J85"/>
  <c r="J60"/>
  <c i="1" r="AN56"/>
  <c i="3" r="J59"/>
  <c r="J39"/>
  <c i="1" r="AY54"/>
  <c r="AW54"/>
  <c r="AK30"/>
  <c r="AU54"/>
  <c i="4" r="J30"/>
  <c i="1" r="AG57"/>
  <c i="2" r="J30"/>
  <c i="1" r="AG55"/>
  <c r="AX54"/>
  <c r="AZ54"/>
  <c r="W29"/>
  <c i="4" l="1" r="J39"/>
  <c i="2" r="J39"/>
  <c i="1" r="AN55"/>
  <c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<sst xmlns="http://schemas.openxmlformats.org/spreadsheetml/2006/main">
  <si>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</si>
  <si>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</si>
  <si>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</si>
  <si>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</si>
  <si>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</si>
  <si>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{c070e7d5-0fdb-4fd3-8f75-9f8f59adeadb}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</si>
  <si>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</si>
  <si>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</si>
  <si>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</si>
  <si>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</si>
  <si>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</si>
  <si>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</si>
  <si>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</si>
  <si>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</si>
  <si>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22083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</si>
  <si>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</si>
  <si>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</si>
  <si>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DOLNÍ BOUSOV-NÁMĚSTÍ-ODVODNĚNÍ</t>
  </si>
  <si>
    <t>KSO:</t>
  </si>
  <si>
    <t/>
  </si>
  <si>
    <t>CC-CZ:</t>
  </si>
  <si>
    <t>Místo:</t>
  </si>
  <si>
    <t xml:space="preserve"> </t>
  </si>
  <si>
    <t>Datum:</t>
  </si>
  <si>
    <t>17. 4. 2023</t>
  </si>
  <si>
    <t>Zadavatel:</t>
  </si>
  <si>
    <t>IČ:</t>
  </si>
  <si>
    <t>MĚSTO DOLNÍ BOUSOV</t>
  </si>
  <si>
    <t>DIČ:</t>
  </si>
  <si>
    <t>Uchazeč:</t>
  </si>
  <si>
    <t>Vyplň údaj</t>
  </si>
  <si>
    <t>Projektant:</t>
  </si>
  <si>
    <t>VEDU VODU S.R.O.</t>
  </si>
  <si>
    <t>True</t>
  </si>
  <si>
    <t>Zpracovatel:</t>
  </si>
  <si>
    <t>ING.EVŽEN KOZÁK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</si>
  <si>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</si>
  <si>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</si>
  <si>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</si>
  <si>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</si>
  <si>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</si>
  <si>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</si>
  <si>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</si>
  <si>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</si>
  <si>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</si>
  <si>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</si>
  <si>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</si>
  <si>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</si>
  <si>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</si>
  <si>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</si>
  <si>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</si>
  <si>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</si>
  <si>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</si>
  <si>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</si>
  <si>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</si>
  <si>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</si>
  <si>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</si>
  <si>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</si>
  <si>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</si>
  <si>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</si>
  <si>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</si>
  <si>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</si>
  <si>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</si>
  <si>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</si>
  <si>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</si>
  <si>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</si>
  <si>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</si>
  <si>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</si>
  <si>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</si>
  <si>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</si>
  <si>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</si>
  <si>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</si>
  <si>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</si>
  <si>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</si>
  <si>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</si>
  <si>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</si>
  <si>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</si>
  <si>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22083-ODVOD</t>
  </si>
  <si>
    <t>ODVODNĚNÍ</t>
  </si>
  <si>
    <t>STA</t>
  </si>
  <si>
    <t>1</t>
  </si>
  <si>
    <t>{2ff45da6-4759-4dd7-aeb2-76cd80af0492}</t>
  </si>
  <si>
    <t>2</t>
  </si>
  <si>
    <t>22083-ZAVL</t>
  </si>
  <si>
    <t>ZÁVLAHA</t>
  </si>
  <si>
    <t>{4b2566bd-c65d-402a-95ae-a64a89513105}</t>
  </si>
  <si>
    <t>22083-VON</t>
  </si>
  <si>
    <t>VEDLEJŠÍ A OSTATNÍ NÁKLADY</t>
  </si>
  <si>
    <t>{bab8eb05-b0ee-4a8f-b0c8-aae13bd24ad8}</t>
  </si>
  <si>
    <t>KRYCÍ LIST SOUPISU PRACÍ</t>
  </si>
  <si>
    <t>Objekt:</t>
  </si>
  <si>
    <t>22083-ODVOD - ODVODNĚNÍ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</si>
  <si>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</si>
  <si>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</si>
  <si>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</si>
  <si>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</si>
  <si>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</si>
  <si>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</si>
  <si>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</si>
  <si>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</si>
  <si>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</si>
  <si>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</si>
  <si>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</si>
  <si>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</si>
  <si>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</si>
  <si>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</si>
  <si>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</si>
  <si>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</si>
  <si>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</si>
  <si>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</si>
  <si>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</si>
  <si>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</si>
  <si>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</si>
  <si>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</si>
  <si>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</si>
  <si>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</si>
  <si>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</si>
  <si>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</si>
  <si>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</si>
  <si>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</si>
  <si>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</si>
  <si>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</si>
  <si>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115001103</t>
  </si>
  <si>
    <t>Převedení vody potrubím průměru DN přes 150 do 250</t>
  </si>
  <si>
    <t>m</t>
  </si>
  <si>
    <t>CS ÚRS 2022 02</t>
  </si>
  <si>
    <t>4</t>
  </si>
  <si>
    <t>-1479503881</t>
  </si>
  <si>
    <t>Online PSC</t>
  </si>
  <si>
    <t>https://podminky.urs.cz/item/CS_URS_2022_02/115001103</t>
  </si>
  <si>
    <t>VV</t>
  </si>
  <si>
    <t>108,6+106,9+9,4+2,3+7,6</t>
  </si>
  <si>
    <t>115101201</t>
  </si>
  <si>
    <t>Čerpání vody na dopravní výšku do 10 m průměrný přítok do 500 l/min</t>
  </si>
  <si>
    <t>hod</t>
  </si>
  <si>
    <t>-712869353</t>
  </si>
  <si>
    <t>30*24</t>
  </si>
  <si>
    <t>3</t>
  </si>
  <si>
    <t>115101301</t>
  </si>
  <si>
    <t>Pohotovost čerpací soupravy pro dopravní výšku do 10 m přítok do 500 l/min</t>
  </si>
  <si>
    <t>den</t>
  </si>
  <si>
    <t>2127379889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</si>
  <si>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</si>
  <si>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</si>
  <si>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758595814</t>
  </si>
  <si>
    <t>https://podminky.urs.cz/item/CS_URS_2022_02/119001405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</si>
  <si>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</si>
  <si>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</si>
  <si>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</si>
  <si>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1691303569</t>
  </si>
  <si>
    <t>https://podminky.urs.cz/item/CS_URS_2022_02/119001421</t>
  </si>
  <si>
    <t>6</t>
  </si>
  <si>
    <t>460241111</t>
  </si>
  <si>
    <t>Příplatek k cenám vykopávek v blízkosti podzemního vedení pro jakoukoliv třídu horniny</t>
  </si>
  <si>
    <t>m3</t>
  </si>
  <si>
    <t>64</t>
  </si>
  <si>
    <t>-2110137079</t>
  </si>
  <si>
    <t>https://podminky.urs.cz/item/CS_URS_2022_02/460241111</t>
  </si>
  <si>
    <t>1,2*3,0*1,5*25</t>
  </si>
  <si>
    <t>7</t>
  </si>
  <si>
    <t>131251204</t>
  </si>
  <si>
    <t>Hloubení zapažených jam a zářezů strojně s urovnáním dna do předepsaného profilu a spádu v hornině třídy těžitelnosti I skupiny 3 přes 100 do 500 m3</t>
  </si>
  <si>
    <t>1327704435</t>
  </si>
  <si>
    <t>https://podminky.urs.cz/item/CS_URS_2022_02/131251204</t>
  </si>
  <si>
    <t>9,35*8,35*3,78 "retenční nádrž"</t>
  </si>
  <si>
    <t>2,0*2,0*4,2 "čerpací šachta"</t>
  </si>
  <si>
    <t>Součet</t>
  </si>
  <si>
    <t>8</t>
  </si>
  <si>
    <t>132254205</t>
  </si>
  <si>
    <t>Hloubení zapažených rýh šířky přes 800 do 2 000 mm strojně s urovnáním dna do předepsaného profilu a spádu v hornině třídy těžitelnosti I skupiny 3 přes 500 do 1 000 m3</t>
  </si>
  <si>
    <t>-14867905</t>
  </si>
  <si>
    <t>https://podminky.urs.cz/item/CS_URS_2022_02/132254205</t>
  </si>
  <si>
    <t>251,6+13,6+243,2+18,2+23,8+4,5+40,4 "stoky-výměra získána SW z pod.profilu"</t>
  </si>
  <si>
    <t>(5,8+11,3+12,2+11,1+11,5+15,5+10,2+6,1+9,3+6,4+6,0+23,5+9,4+9,5+10,0+7,0+5,3+8,6)*1,2*1,5 "přípojky svodů"</t>
  </si>
  <si>
    <t>9</t>
  </si>
  <si>
    <t>151811131</t>
  </si>
  <si>
    <t>Zřízení pažicích boxů pro pažení a rozepření stěn rýh podzemního vedení hloubka výkopu do 4 m, šířka do 1,2 m</t>
  </si>
  <si>
    <t>m2</t>
  </si>
  <si>
    <t>CS ÚRS 2021 01</t>
  </si>
  <si>
    <t>2051627699</t>
  </si>
  <si>
    <t>https://podminky.urs.cz/item/CS_URS_2021_01/151811131</t>
  </si>
  <si>
    <t>329,7+95,5+287,2+131,0+34,5+7,0+59,7 "výměra získána SW z pod.profilu"</t>
  </si>
  <si>
    <t>(5,8+11,3+12,2+11,1+11,5+15,5+10,2+6,1+9,3+6,4+6,0+23,5+9,4+9,5+10,0+7,0+5,3+8,6)*2*1,5 "přípojky svodů"</t>
  </si>
  <si>
    <t>10</t>
  </si>
  <si>
    <t>151811231</t>
  </si>
  <si>
    <t>Odstranění pažicích boxů pro pažení a rozepření stěn rýh podzemního vedení hloubka výkopu do 4 m, šířka do 1,2 m</t>
  </si>
  <si>
    <t>-1171667496</t>
  </si>
  <si>
    <t>https://podminky.urs.cz/item/CS_URS_2021_01/151811231</t>
  </si>
  <si>
    <t>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</si>
  <si>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</si>
  <si>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m-odvoz nehutnitelného výkopku</t>
  </si>
  <si>
    <t>CS ÚRS 2018 02</t>
  </si>
  <si>
    <t>638588980</t>
  </si>
  <si>
    <t>12</t>
  </si>
  <si>
    <t>162701106</t>
  </si>
  <si>
    <t>Vodorovné přemístění výkopku nebo sypaniny po suchu na obvyklém dopravním prostředku, bez naložení výkopku, avšak se složením bez rozhrnutí z horniny tř. 1 až 4 na vzdálenost přes 9 000 do 10 000 m-dovoz hutnitelného materiálu</t>
  </si>
  <si>
    <t>362027006</t>
  </si>
  <si>
    <t>-7,35*6,35*2,57 "objem retenční nádrže"</t>
  </si>
  <si>
    <t>-3,14*0,65*0,65*4,19 "objem čerpací šachty"</t>
  </si>
  <si>
    <t>-(5,8+11,3+12,2+11,1+11,5+15,5+10,2+6,1+9,3+6,4+6,0+23,5+9,4+9,5+10,0+7,0+5,3+8,6)*1,0*0,55 "lože a obsyp potrubí PVC 150"</t>
  </si>
  <si>
    <t>-2,3*1,0*0,6 "lože a obsyp potrubí PVC 200"</t>
  </si>
  <si>
    <t>-(108,6+106,9+9,4+2,3)*1,0*0,65 "lože a obsyp potrubí PVC 250"</t>
  </si>
  <si>
    <t>-3,14*0,65*0,65*(2,26+2,32+1,98+2,5+2,45+2,45+2,64+2,41+2,51+2,35+2,27+3,63) "rev.šachty"</t>
  </si>
  <si>
    <t>13</t>
  </si>
  <si>
    <t>M</t>
  </si>
  <si>
    <t>583441970</t>
  </si>
  <si>
    <t xml:space="preserve">Kamenivo přírodní drcené hutné pro stavební účely PDK (drobné, hrubé a štěrkodrť) štěrkodrtě ČSN EN 13043 frakce   0-63   MN  Luleč</t>
  </si>
  <si>
    <t>t</t>
  </si>
  <si>
    <t>CS ÚRS 2016 01</t>
  </si>
  <si>
    <t>660811399</t>
  </si>
  <si>
    <t>816,528*2,658 "objemová hmotnost štěrkodrti"</t>
  </si>
  <si>
    <t>14</t>
  </si>
  <si>
    <t>171201202</t>
  </si>
  <si>
    <t>Uložení sypaniny na skládky</t>
  </si>
  <si>
    <t>-1282562154</t>
  </si>
  <si>
    <t>171201211</t>
  </si>
  <si>
    <t>Poplatek za uložení odpadu ze sypaniny na skládce (skládkovné)-výkopek nepoužitelný na zpětný zásyp rýh</t>
  </si>
  <si>
    <t>CS ÚRS 2013 01</t>
  </si>
  <si>
    <t>1050611692</t>
  </si>
  <si>
    <t>1228,874*2,2 "přepočet na tuny"</t>
  </si>
  <si>
    <t>16</t>
  </si>
  <si>
    <t>174101101</t>
  </si>
  <si>
    <t>Zásyp zhutněný jam šachet rýh nebo kolem objektů+nákup vhodného zásypového materiálu</t>
  </si>
  <si>
    <t>-225819673</t>
  </si>
  <si>
    <t>Svislé a kompletní konstrukce</t>
  </si>
  <si>
    <t>17</t>
  </si>
  <si>
    <t>320101114</t>
  </si>
  <si>
    <t>Osazení betonových a železobetonových prefabrikátů hmotnosti jednotlivě přes 7 000 do 15 000 kg-dodávka a montáž nádrže komplet</t>
  </si>
  <si>
    <t>kpl</t>
  </si>
  <si>
    <t>1518282852</t>
  </si>
  <si>
    <t>https://podminky.urs.cz/item/CS_URS_2022_02/320101114</t>
  </si>
  <si>
    <t>Vodorovné konstrukce</t>
  </si>
  <si>
    <t>18</t>
  </si>
  <si>
    <t>451541111</t>
  </si>
  <si>
    <t>Lože pod potrubí, stoky a drobné objekty v otevřeném výkopu ze štěrkodrtě 0-63 mm</t>
  </si>
  <si>
    <t>261233690</t>
  </si>
  <si>
    <t>https://podminky.urs.cz/item/CS_URS_2022_02/451541111</t>
  </si>
  <si>
    <t>7,95*6,95*0,2 "retenční nádrž"</t>
  </si>
  <si>
    <t>19</t>
  </si>
  <si>
    <t>451573111</t>
  </si>
  <si>
    <t>Lože pod potrubí, stoky a drobné objekty v otevřeném výkopu z písku a štěrkopísku do 63 mm</t>
  </si>
  <si>
    <t>-292726268</t>
  </si>
  <si>
    <t>https://podminky.urs.cz/item/CS_URS_2022_02/451573111</t>
  </si>
  <si>
    <t>(5,8+11,3+12,2+11,1+11,5+15,5+10,2+6,1+9,3+6,4+6,0+23,5+9,4+9,5+10,0+7,0+5,3+8,6)*1,0*0,55 "lože a obsyp potrubí PVC 150"</t>
  </si>
  <si>
    <t>2,3*1,0*0,6 "lože a obsyp potrubí PVC 200"</t>
  </si>
  <si>
    <t>(108,6+106,9+9,4+2,3)*1,0*0,65 "lože a obsyp potrubí PVC 250"</t>
  </si>
  <si>
    <t>-(5,8+11,3+12,2+11,1+11,5+15,5+10,2+6,1+9,3+6,4+6,0+23,5+9,4+9,5+10,0+7,0+5,3+8,6)*3,14*0,08*0,08 "odpočet objemu potrubí PVC 150"</t>
  </si>
  <si>
    <t>-2,3*3,14*0,11*0,11 "odpočet objemu potrubí PVC 200"</t>
  </si>
  <si>
    <t>-(108,6+106,9+9,4+2,3)*3,14*0,13*0,13 "odpočet objemu potrubí PVC 250"</t>
  </si>
  <si>
    <t>20</t>
  </si>
  <si>
    <t>452311161</t>
  </si>
  <si>
    <t>Podkladní a zajišťovací konstrukce z betonu prostého v otevřeném výkopu desky pod potrubí, stoky a drobné objekty z betonu tř. C 25/30</t>
  </si>
  <si>
    <t>-737117146</t>
  </si>
  <si>
    <t>https://podminky.urs.cz/item/CS_URS_2022_02/452311161</t>
  </si>
  <si>
    <t>Trubní vedení</t>
  </si>
  <si>
    <t>871315241</t>
  </si>
  <si>
    <t>Kanalizační potrubí z tvrdého PVC v otevřeném výkopu ve sklonu do 20 %, hladkého plnostěnného vícevrstvého, tuhost třídy SN 12 DN 150</t>
  </si>
  <si>
    <t>791512507</t>
  </si>
  <si>
    <t>https://podminky.urs.cz/item/CS_URS_2022_02/871315241</t>
  </si>
  <si>
    <t>5,8+11,3+12,2+11,1+11,5+15,5+10,2+6,1+9,3+6,4+6,0+23,5+9,4+9,5+10,0+7,0+5,3+8,6</t>
  </si>
  <si>
    <t>22</t>
  </si>
  <si>
    <t>28617025</t>
  </si>
  <si>
    <t>trubka kanalizační PVC plnostěnná DN 150 SN12</t>
  </si>
  <si>
    <t>1286105993</t>
  </si>
  <si>
    <t>23</t>
  </si>
  <si>
    <t>871355241</t>
  </si>
  <si>
    <t>Kanalizační potrubí z tvrdého PVC v otevřeném výkopu ve sklonu do 20 %, hladkého plnostěnného vícevrstvého, tuhost třídy SN 12 DN 200</t>
  </si>
  <si>
    <t>54762492</t>
  </si>
  <si>
    <t>https://podminky.urs.cz/item/CS_URS_2022_02/871355241</t>
  </si>
  <si>
    <t>24</t>
  </si>
  <si>
    <t>28617026</t>
  </si>
  <si>
    <t>trubka kanalizační PVC plnostěnná DN 200 SN12</t>
  </si>
  <si>
    <t>-779345811</t>
  </si>
  <si>
    <t>25</t>
  </si>
  <si>
    <t>871365241</t>
  </si>
  <si>
    <t>Kanalizační potrubí z tvrdého PVC v otevřeném výkopu ve sklonu do 20 %, hladkého plnostěnného vícevrstvého, tuhost třídy SN 12 DN 250</t>
  </si>
  <si>
    <t>-1088954141</t>
  </si>
  <si>
    <t>https://podminky.urs.cz/item/CS_URS_2022_02/871365241</t>
  </si>
  <si>
    <t>108,6+106,9+9,4+7,6</t>
  </si>
  <si>
    <t>26</t>
  </si>
  <si>
    <t>28617027</t>
  </si>
  <si>
    <t>trubka kanalizační PVC plnostěnná DN 250 SN12</t>
  </si>
  <si>
    <t>-2101974935</t>
  </si>
  <si>
    <t>27</t>
  </si>
  <si>
    <t>894411221</t>
  </si>
  <si>
    <t>Zřízení šachet kanalizačních z betonových dílců výšky vstupu do 1,50 m s obložením dna kameninou nebo kanalizačními cihlami, na potrubí DN přes 200 do 300</t>
  </si>
  <si>
    <t>kus</t>
  </si>
  <si>
    <t>CS ÚRS 2020 01</t>
  </si>
  <si>
    <t>1832962784</t>
  </si>
  <si>
    <t>28</t>
  </si>
  <si>
    <t>59224034</t>
  </si>
  <si>
    <t>dno betonové šachtové TBZ-Q.1 CAPITAN 250/1000</t>
  </si>
  <si>
    <t>-1513965508</t>
  </si>
  <si>
    <t>29</t>
  </si>
  <si>
    <t>59224033</t>
  </si>
  <si>
    <t>dno betonové šachtové TBZ-Q.1 CAPITAN 200/1000</t>
  </si>
  <si>
    <t>-238681218</t>
  </si>
  <si>
    <t>30</t>
  </si>
  <si>
    <t>59224348</t>
  </si>
  <si>
    <t>těsnění elastomerové pro spojení šachetních dílů DN 1000</t>
  </si>
  <si>
    <t>-1781860230</t>
  </si>
  <si>
    <t>31</t>
  </si>
  <si>
    <t>59224160</t>
  </si>
  <si>
    <t>skruž kanalizační s ocelovými stupadly 100x25x12cm</t>
  </si>
  <si>
    <t>-1756914927</t>
  </si>
  <si>
    <t>32</t>
  </si>
  <si>
    <t>59224161</t>
  </si>
  <si>
    <t>skruž kanalizační s ocelovými stupadly 100x50x12cm</t>
  </si>
  <si>
    <t>694288035</t>
  </si>
  <si>
    <t>33</t>
  </si>
  <si>
    <t>59224162</t>
  </si>
  <si>
    <t>skruž kanalizační s ocelovými stupadly 100x100x12cm</t>
  </si>
  <si>
    <t>-1463975084</t>
  </si>
  <si>
    <t>34</t>
  </si>
  <si>
    <t>59224056</t>
  </si>
  <si>
    <t>kónus pro kanalizační šachty s kapsovým stupadlem 100/62,5x67x12cm</t>
  </si>
  <si>
    <t>560139735</t>
  </si>
  <si>
    <t>35</t>
  </si>
  <si>
    <t>59224011</t>
  </si>
  <si>
    <t>prstenec šachtový vyrovnávací betonový 625x100x60mm</t>
  </si>
  <si>
    <t>1122483547</t>
  </si>
  <si>
    <t>36</t>
  </si>
  <si>
    <t>59224012</t>
  </si>
  <si>
    <t>prstenec šachtový vyrovnávací betonový 625x100x80mm</t>
  </si>
  <si>
    <t>-824941036</t>
  </si>
  <si>
    <t>37</t>
  </si>
  <si>
    <t>59224013</t>
  </si>
  <si>
    <t>prstenec šachtový vyrovnávací betonový 625x100x100mm</t>
  </si>
  <si>
    <t>-396916917</t>
  </si>
  <si>
    <t>38</t>
  </si>
  <si>
    <t>59224014</t>
  </si>
  <si>
    <t>prstenec šachtový vyrovnávací betonový 625x100x120mm</t>
  </si>
  <si>
    <t>160118380</t>
  </si>
  <si>
    <t>39</t>
  </si>
  <si>
    <t>55241402</t>
  </si>
  <si>
    <t>poklop šachtový s rámem DN 600 třída D400 bez odvětrání samonivelační</t>
  </si>
  <si>
    <t>132294158</t>
  </si>
  <si>
    <t>40</t>
  </si>
  <si>
    <t>894811143</t>
  </si>
  <si>
    <t>Revizní šachta z tvrdého PVC v otevřeném výkopu typ přímý (DN šachty/DN trubního vedení) DN 400/160, odolnost vnějšímu tlaku 40 t, hloubka od 1360 do 1730 mm</t>
  </si>
  <si>
    <t>170188903</t>
  </si>
  <si>
    <t>https://podminky.urs.cz/item/CS_URS_2022_02/894811143</t>
  </si>
  <si>
    <t>41</t>
  </si>
  <si>
    <t>894812063</t>
  </si>
  <si>
    <t>Revizní a čistící šachta z polypropylenu PP pro hladké trouby DN 400 poklop litinový (pro třídu zatížení) plný do teleskopické trubky (D400)</t>
  </si>
  <si>
    <t>575569055</t>
  </si>
  <si>
    <t>https://podminky.urs.cz/item/CS_URS_2022_02/894812063</t>
  </si>
  <si>
    <t>42</t>
  </si>
  <si>
    <t>10001</t>
  </si>
  <si>
    <t>regulační šachta DN 600 s odtokem regulovaným na 0,5 l/s-viz TZ-dodávka a montáž</t>
  </si>
  <si>
    <t>1875863726</t>
  </si>
  <si>
    <t>998</t>
  </si>
  <si>
    <t>Přesun hmot</t>
  </si>
  <si>
    <t>43</t>
  </si>
  <si>
    <t>998276101</t>
  </si>
  <si>
    <t xml:space="preserve">Přesun hmot pro trubní vedení hloubené z trub z plastických hmot nebo sklolaminátových pro vodovody nebo kanalizace v otevřeném výkopu </t>
  </si>
  <si>
    <t>-2075031057</t>
  </si>
  <si>
    <t>https://podminky.urs.cz/item/CS_URS_2022_02/998276101</t>
  </si>
  <si>
    <t>PSV</t>
  </si>
  <si>
    <t>Práce a dodávky PSV</t>
  </si>
  <si>
    <t>721</t>
  </si>
  <si>
    <t>Zdravotechnika - vnitřní kanalizace</t>
  </si>
  <si>
    <t>44</t>
  </si>
  <si>
    <t>721249102</t>
  </si>
  <si>
    <t>Napojení lapače střešních splavenin</t>
  </si>
  <si>
    <t>-1007167320</t>
  </si>
  <si>
    <t>https://podminky.urs.cz/item/CS_URS_2022_02/721249102</t>
  </si>
  <si>
    <t>45</t>
  </si>
  <si>
    <t>28615653</t>
  </si>
  <si>
    <t>čistící kus kanalizační PP DN 160</t>
  </si>
  <si>
    <t>653584050</t>
  </si>
  <si>
    <t>22083-ZAVL - ZÁVLAHA</t>
  </si>
  <si>
    <t xml:space="preserve">    741 - Elektroinstalace - silnoproud</t>
  </si>
  <si>
    <t>1683818931</t>
  </si>
  <si>
    <t>306,4*0,8*1,2</t>
  </si>
  <si>
    <t>48,8*0,8*1,2</t>
  </si>
  <si>
    <t>1301098752</t>
  </si>
  <si>
    <t>2015377974</t>
  </si>
  <si>
    <t>-(306,4+48,8)*0,8*0,3 "lože a obsyp potrubí a kabelu"</t>
  </si>
  <si>
    <t>-952986091</t>
  </si>
  <si>
    <t>255,744*2,658 "objemová hmotnost štěrkodrti"</t>
  </si>
  <si>
    <t>-1353358634</t>
  </si>
  <si>
    <t>-230297278</t>
  </si>
  <si>
    <t>340,992*2,2 "přepočet na tuny"</t>
  </si>
  <si>
    <t>978095129</t>
  </si>
  <si>
    <t>-465852019</t>
  </si>
  <si>
    <t>(306,4+48,8)*0,8*0,3 "lože a obsyp potrubí a kabelu"</t>
  </si>
  <si>
    <t>871161211</t>
  </si>
  <si>
    <t>Montáž vodovodního potrubí z plastů v otevřeném výkopu z polyetylenu PE 100 svařovaných elektrotvarovkou SDR 11/PN16 D 32 x 3,0 mm</t>
  </si>
  <si>
    <t>-661248244</t>
  </si>
  <si>
    <t>https://podminky.urs.cz/item/CS_URS_2022_02/871161211</t>
  </si>
  <si>
    <t>306,4+48,8</t>
  </si>
  <si>
    <t>28613170</t>
  </si>
  <si>
    <t>trubka vodovodní PE100 SDR11 se signalizační vrstvou 32x3,0mm</t>
  </si>
  <si>
    <t>-1765361235</t>
  </si>
  <si>
    <t>-1294576610</t>
  </si>
  <si>
    <t>11,5+9,1+9,4+8,0+8,5</t>
  </si>
  <si>
    <t>893812226</t>
  </si>
  <si>
    <t>Ventilová šachta zátěžová obdélníková</t>
  </si>
  <si>
    <t>-1994696504</t>
  </si>
  <si>
    <t>https://podminky.urs.cz/item/CS_URS_2022_02/893812226</t>
  </si>
  <si>
    <t>899921116</t>
  </si>
  <si>
    <t>Montáž elektromagnetického ventilu G 1" sestava šesti ventilů</t>
  </si>
  <si>
    <t>soubor</t>
  </si>
  <si>
    <t>-2088090101</t>
  </si>
  <si>
    <t>https://podminky.urs.cz/item/CS_URS_2022_02/899921116</t>
  </si>
  <si>
    <t>40541020</t>
  </si>
  <si>
    <t>ventil elektromagnetický, 1" vnější závit, cívka AC-24 V, bez regulace průtoku</t>
  </si>
  <si>
    <t>1733197497</t>
  </si>
  <si>
    <t>899921142</t>
  </si>
  <si>
    <t>Filtr závlahového systému na potrubí LDPE nebo HPE lamelový 1"</t>
  </si>
  <si>
    <t>1594618561</t>
  </si>
  <si>
    <t>https://podminky.urs.cz/item/CS_URS_2022_02/899921142</t>
  </si>
  <si>
    <t>899922113</t>
  </si>
  <si>
    <t>Čerpadlo pro čerpání závlahové vody ze studny nebo jímky automatické dopravní výška H (m) a maximální průtok Q (l/min) 56 m / 95 l/min</t>
  </si>
  <si>
    <t>1741107420</t>
  </si>
  <si>
    <t>https://podminky.urs.cz/item/CS_URS_2022_02/899922113</t>
  </si>
  <si>
    <t>899922311</t>
  </si>
  <si>
    <t>Příslušenství pro ovládání čerpadel presscontrol napojení 1"</t>
  </si>
  <si>
    <t>1594903645</t>
  </si>
  <si>
    <t>https://podminky.urs.cz/item/CS_URS_2022_02/899922311</t>
  </si>
  <si>
    <t>899922335</t>
  </si>
  <si>
    <t>Příslušenství pro ovládání čerpadel plovákový spínač hladinový, kabel délky 10 m</t>
  </si>
  <si>
    <t>1164479566</t>
  </si>
  <si>
    <t>https://podminky.urs.cz/item/CS_URS_2022_02/899922335</t>
  </si>
  <si>
    <t>899922342</t>
  </si>
  <si>
    <t>Příslušenství pro ovládání čerpadel ovládací skříň ochrana proti chodu na sucho příkon 9 W, zatížení kont. 400 V / 4 kW</t>
  </si>
  <si>
    <t>539679361</t>
  </si>
  <si>
    <t>https://podminky.urs.cz/item/CS_URS_2022_02/899922342</t>
  </si>
  <si>
    <t>899922512</t>
  </si>
  <si>
    <t>Montáž a nastavení řídicí jednotky závlahového systému napájené ze sítě v exteriéru do 12 sekcí</t>
  </si>
  <si>
    <t>403461342</t>
  </si>
  <si>
    <t>https://podminky.urs.cz/item/CS_URS_2022_02/899922512</t>
  </si>
  <si>
    <t>40561069</t>
  </si>
  <si>
    <t>jednotka řídící pro 4-16 sekcí, umístění ve venkovním prostředí, ovládací napětí AC-24 V, součástí je transformátor 220 V</t>
  </si>
  <si>
    <t>1102547078</t>
  </si>
  <si>
    <t>899922701</t>
  </si>
  <si>
    <t>Montáž senzoru srážek připojeného kabelem</t>
  </si>
  <si>
    <t>-1911268989</t>
  </si>
  <si>
    <t>https://podminky.urs.cz/item/CS_URS_2022_02/899922701</t>
  </si>
  <si>
    <t>40561071</t>
  </si>
  <si>
    <t>čidlo srážek, kabel 8m</t>
  </si>
  <si>
    <t>-1134286330</t>
  </si>
  <si>
    <t>899923101</t>
  </si>
  <si>
    <t>Doplňky závlahového systému sestava pro zazimování</t>
  </si>
  <si>
    <t>2048037702</t>
  </si>
  <si>
    <t>https://podminky.urs.cz/item/CS_URS_2022_02/899923101</t>
  </si>
  <si>
    <t>899924111</t>
  </si>
  <si>
    <t>Tlaková zkouška závlahového potrubí z LDPE nebo HDPE do DN 32</t>
  </si>
  <si>
    <t>-597847465</t>
  </si>
  <si>
    <t>https://podminky.urs.cz/item/CS_URS_2022_02/899924111</t>
  </si>
  <si>
    <t>899924202</t>
  </si>
  <si>
    <t>Zprovoznění a odzkoušení závlahy přes 500 m2 zavlažované plochy</t>
  </si>
  <si>
    <t>-1880056102</t>
  </si>
  <si>
    <t>https://podminky.urs.cz/item/CS_URS_2022_02/899924202</t>
  </si>
  <si>
    <t>741</t>
  </si>
  <si>
    <t>Elektroinstalace - silnoproud</t>
  </si>
  <si>
    <t>741124701</t>
  </si>
  <si>
    <t>Montáž kabelů měděných ovládacích bez ukončení uložených volně stíněných ovládacích s plným jádrem (např. JYTY) počtu a průměru žil 2 až 19x0,8 mm2 včetně zapojení</t>
  </si>
  <si>
    <t>-709218989</t>
  </si>
  <si>
    <t>https://podminky.urs.cz/item/CS_URS_2022_02/741124701</t>
  </si>
  <si>
    <t>34121580</t>
  </si>
  <si>
    <t>kabel ovládací průmyslový stíněný laminovanou Al fólií s příložným Cu drátem jádro Cu plné izolace PVC plášť PVC 250V (JQTQ) 2x0,80mm2</t>
  </si>
  <si>
    <t>1918867730</t>
  </si>
  <si>
    <t>22083-VON - VEDLEJŠÍ A OSTATNÍ NÁKLADY</t>
  </si>
  <si>
    <t>VRN - Vedlejší a ostatní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</si>
  <si>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</si>
  <si>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</si>
  <si>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</si>
  <si>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</si>
  <si>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</si>
  <si>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a ostatní rozpočtové náklady</t>
  </si>
  <si>
    <t>VRN1</t>
  </si>
  <si>
    <t>Průzkumné, geodetické a projektové práce</t>
  </si>
  <si>
    <t>012103000</t>
  </si>
  <si>
    <t>Geodetické práce před výstavbou-vytýčení stavby</t>
  </si>
  <si>
    <t>1024</t>
  </si>
  <si>
    <t>366009620</t>
  </si>
  <si>
    <t>012203000</t>
  </si>
  <si>
    <t>Geodetické práce při provádění stavby-zaměření skutečného provedení</t>
  </si>
  <si>
    <t>392877036</t>
  </si>
  <si>
    <t>012303000</t>
  </si>
  <si>
    <t>Geodetické práce po výstavbě-zpracování skutečného provedení</t>
  </si>
  <si>
    <t>-1923077862</t>
  </si>
  <si>
    <t>013254000</t>
  </si>
  <si>
    <t>Dokumentace skutečného provedení stavby</t>
  </si>
  <si>
    <t>-597343840</t>
  </si>
  <si>
    <t>VRN3</t>
  </si>
  <si>
    <t>Zařízení staveniště</t>
  </si>
  <si>
    <t>031002000</t>
  </si>
  <si>
    <t>Související práce pro zařízení staveniště-vytýčení inž.sítí</t>
  </si>
  <si>
    <t>…</t>
  </si>
  <si>
    <t>-600357176</t>
  </si>
  <si>
    <t>032603000</t>
  </si>
  <si>
    <t>Zařízení staveniště vybavení staveniště ostatní náklady</t>
  </si>
  <si>
    <t>923545655</t>
  </si>
  <si>
    <t>032903000</t>
  </si>
  <si>
    <t>Zařízení staveniště vybavení staveniště náklady na provoz a údržbu vybavení staveniště</t>
  </si>
  <si>
    <t>-579155727</t>
  </si>
  <si>
    <t>034203000</t>
  </si>
  <si>
    <t>Oplocení staveniště neprůhlednými dílci v.2,0 m do patek v obci</t>
  </si>
  <si>
    <t>1027656979</t>
  </si>
  <si>
    <t>034703000</t>
  </si>
  <si>
    <t>Osvětlení staveniště</t>
  </si>
  <si>
    <t>-1868702518</t>
  </si>
  <si>
    <t>039103000</t>
  </si>
  <si>
    <t>Zařízení staveniště zrušení zařízení staveniště rozebrání, bourání a odvoz</t>
  </si>
  <si>
    <t>834833315</t>
  </si>
  <si>
    <t>VRN4</t>
  </si>
  <si>
    <t>Inženýrská činnost</t>
  </si>
  <si>
    <t>043194000</t>
  </si>
  <si>
    <t>Ostatní zkoušky-hutnící zkoušky statické po 50m</t>
  </si>
  <si>
    <t>-1235438035</t>
  </si>
  <si>
    <t>043203000</t>
  </si>
  <si>
    <t>Měření monitoring bez rozlišení-fotodokumentace</t>
  </si>
  <si>
    <t>-990008809</t>
  </si>
  <si>
    <t>045203000</t>
  </si>
  <si>
    <t>Inženýrská činnost kompletační a koordinační činnost kompletační činnost</t>
  </si>
  <si>
    <t>-196595642</t>
  </si>
  <si>
    <t>VRN9</t>
  </si>
  <si>
    <t>Ostatní náklady</t>
  </si>
  <si>
    <t>091003000</t>
  </si>
  <si>
    <t>Ostatní požadavky-zvláštní požadavky na zhotovení, jinde neuvedené náklady (uchazeč podrobně rozepíše obsah položky pod oceněným výkazem výměr)</t>
  </si>
  <si>
    <t>1033986668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</si>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</sst>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001103" TargetMode="External" /><Relationship Id="rId2" Type="http://schemas.openxmlformats.org/officeDocument/2006/relationships/hyperlink" Target="https://podminky.urs.cz/item/CS_URS_2022_02/119001405" TargetMode="External" /><Relationship Id="rId3" Type="http://schemas.openxmlformats.org/officeDocument/2006/relationships/hyperlink" Target="https://podminky.urs.cz/item/CS_URS_2022_02/119001421" TargetMode="External" /><Relationship Id="rId4" Type="http://schemas.openxmlformats.org/officeDocument/2006/relationships/hyperlink" Target="https://podminky.urs.cz/item/CS_URS_2022_02/460241111" TargetMode="External" /><Relationship Id="rId5" Type="http://schemas.openxmlformats.org/officeDocument/2006/relationships/hyperlink" Target="https://podminky.urs.cz/item/CS_URS_2022_02/131251204" TargetMode="External" /><Relationship Id="rId6" Type="http://schemas.openxmlformats.org/officeDocument/2006/relationships/hyperlink" Target="https://podminky.urs.cz/item/CS_URS_2022_02/132254205" TargetMode="External" /><Relationship Id="rId7" Type="http://schemas.openxmlformats.org/officeDocument/2006/relationships/hyperlink" Target="https://podminky.urs.cz/item/CS_URS_2021_01/151811131" TargetMode="External" /><Relationship Id="rId8" Type="http://schemas.openxmlformats.org/officeDocument/2006/relationships/hyperlink" Target="https://podminky.urs.cz/item/CS_URS_2021_01/151811231" TargetMode="External" /><Relationship Id="rId9" Type="http://schemas.openxmlformats.org/officeDocument/2006/relationships/hyperlink" Target="https://podminky.urs.cz/item/CS_URS_2022_02/320101114" TargetMode="External" /><Relationship Id="rId10" Type="http://schemas.openxmlformats.org/officeDocument/2006/relationships/hyperlink" Target="https://podminky.urs.cz/item/CS_URS_2022_02/451541111" TargetMode="External" /><Relationship Id="rId11" Type="http://schemas.openxmlformats.org/officeDocument/2006/relationships/hyperlink" Target="https://podminky.urs.cz/item/CS_URS_2022_02/451573111" TargetMode="External" /><Relationship Id="rId12" Type="http://schemas.openxmlformats.org/officeDocument/2006/relationships/hyperlink" Target="https://podminky.urs.cz/item/CS_URS_2022_02/452311161" TargetMode="External" /><Relationship Id="rId13" Type="http://schemas.openxmlformats.org/officeDocument/2006/relationships/hyperlink" Target="https://podminky.urs.cz/item/CS_URS_2022_02/871315241" TargetMode="External" /><Relationship Id="rId14" Type="http://schemas.openxmlformats.org/officeDocument/2006/relationships/hyperlink" Target="https://podminky.urs.cz/item/CS_URS_2022_02/871355241" TargetMode="External" /><Relationship Id="rId15" Type="http://schemas.openxmlformats.org/officeDocument/2006/relationships/hyperlink" Target="https://podminky.urs.cz/item/CS_URS_2022_02/871365241" TargetMode="External" /><Relationship Id="rId16" Type="http://schemas.openxmlformats.org/officeDocument/2006/relationships/hyperlink" Target="https://podminky.urs.cz/item/CS_URS_2022_02/894811143" TargetMode="External" /><Relationship Id="rId17" Type="http://schemas.openxmlformats.org/officeDocument/2006/relationships/hyperlink" Target="https://podminky.urs.cz/item/CS_URS_2022_02/894812063" TargetMode="External" /><Relationship Id="rId18" Type="http://schemas.openxmlformats.org/officeDocument/2006/relationships/hyperlink" Target="https://podminky.urs.cz/item/CS_URS_2022_02/998276101" TargetMode="External" /><Relationship Id="rId19" Type="http://schemas.openxmlformats.org/officeDocument/2006/relationships/hyperlink" Target="https://podminky.urs.cz/item/CS_URS_2022_02/721249102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2254205" TargetMode="External" /><Relationship Id="rId2" Type="http://schemas.openxmlformats.org/officeDocument/2006/relationships/hyperlink" Target="https://podminky.urs.cz/item/CS_URS_2022_02/451573111" TargetMode="External" /><Relationship Id="rId3" Type="http://schemas.openxmlformats.org/officeDocument/2006/relationships/hyperlink" Target="https://podminky.urs.cz/item/CS_URS_2022_02/871161211" TargetMode="External" /><Relationship Id="rId4" Type="http://schemas.openxmlformats.org/officeDocument/2006/relationships/hyperlink" Target="https://podminky.urs.cz/item/CS_URS_2022_02/871315241" TargetMode="External" /><Relationship Id="rId5" Type="http://schemas.openxmlformats.org/officeDocument/2006/relationships/hyperlink" Target="https://podminky.urs.cz/item/CS_URS_2022_02/893812226" TargetMode="External" /><Relationship Id="rId6" Type="http://schemas.openxmlformats.org/officeDocument/2006/relationships/hyperlink" Target="https://podminky.urs.cz/item/CS_URS_2022_02/899921116" TargetMode="External" /><Relationship Id="rId7" Type="http://schemas.openxmlformats.org/officeDocument/2006/relationships/hyperlink" Target="https://podminky.urs.cz/item/CS_URS_2022_02/899921142" TargetMode="External" /><Relationship Id="rId8" Type="http://schemas.openxmlformats.org/officeDocument/2006/relationships/hyperlink" Target="https://podminky.urs.cz/item/CS_URS_2022_02/899922113" TargetMode="External" /><Relationship Id="rId9" Type="http://schemas.openxmlformats.org/officeDocument/2006/relationships/hyperlink" Target="https://podminky.urs.cz/item/CS_URS_2022_02/899922311" TargetMode="External" /><Relationship Id="rId10" Type="http://schemas.openxmlformats.org/officeDocument/2006/relationships/hyperlink" Target="https://podminky.urs.cz/item/CS_URS_2022_02/899922335" TargetMode="External" /><Relationship Id="rId11" Type="http://schemas.openxmlformats.org/officeDocument/2006/relationships/hyperlink" Target="https://podminky.urs.cz/item/CS_URS_2022_02/899922342" TargetMode="External" /><Relationship Id="rId12" Type="http://schemas.openxmlformats.org/officeDocument/2006/relationships/hyperlink" Target="https://podminky.urs.cz/item/CS_URS_2022_02/899922512" TargetMode="External" /><Relationship Id="rId13" Type="http://schemas.openxmlformats.org/officeDocument/2006/relationships/hyperlink" Target="https://podminky.urs.cz/item/CS_URS_2022_02/899922701" TargetMode="External" /><Relationship Id="rId14" Type="http://schemas.openxmlformats.org/officeDocument/2006/relationships/hyperlink" Target="https://podminky.urs.cz/item/CS_URS_2022_02/899923101" TargetMode="External" /><Relationship Id="rId15" Type="http://schemas.openxmlformats.org/officeDocument/2006/relationships/hyperlink" Target="https://podminky.urs.cz/item/CS_URS_2022_02/899924111" TargetMode="External" /><Relationship Id="rId16" Type="http://schemas.openxmlformats.org/officeDocument/2006/relationships/hyperlink" Target="https://podminky.urs.cz/item/CS_URS_2022_02/899924202" TargetMode="External" /><Relationship Id="rId17" Type="http://schemas.openxmlformats.org/officeDocument/2006/relationships/hyperlink" Target="https://podminky.urs.cz/item/CS_URS_2022_02/741124701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22083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DOLNÍ BOUSOV-NÁMĚSTÍ-ODVODNĚNÍ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17. 4. 2023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DOLNÍ BOUSOV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VEDU VODU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ING.EVŽEN KOZÁK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24.7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'22083-ODVOD - ODVODNĚNÍ'!J30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'22083-ODVOD - ODVODNĚNÍ'!P87</f>
        <v>0</v>
      </c>
      <c r="AV55" s="120">
        <f>'22083-ODVOD - ODVODNĚNÍ'!J33</f>
        <v>0</v>
      </c>
      <c r="AW55" s="120">
        <f>'22083-ODVOD - ODVODNĚNÍ'!J34</f>
        <v>0</v>
      </c>
      <c r="AX55" s="120">
        <f>'22083-ODVOD - ODVODNĚNÍ'!J35</f>
        <v>0</v>
      </c>
      <c r="AY55" s="120">
        <f>'22083-ODVOD - ODVODNĚNÍ'!J36</f>
        <v>0</v>
      </c>
      <c r="AZ55" s="120">
        <f>'22083-ODVOD - ODVODNĚNÍ'!F33</f>
        <v>0</v>
      </c>
      <c r="BA55" s="120">
        <f>'22083-ODVOD - ODVODNĚNÍ'!F34</f>
        <v>0</v>
      </c>
      <c r="BB55" s="120">
        <f>'22083-ODVOD - ODVODNĚNÍ'!F35</f>
        <v>0</v>
      </c>
      <c r="BC55" s="120">
        <f>'22083-ODVOD - ODVODNĚNÍ'!F36</f>
        <v>0</v>
      </c>
      <c r="BD55" s="122">
        <f>'22083-ODVOD - ODVODNĚNÍ'!F37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24.7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'22083-ZAVL - ZÁVLAHA'!J30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'22083-ZAVL - ZÁVLAHA'!P85</f>
        <v>0</v>
      </c>
      <c r="AV56" s="120">
        <f>'22083-ZAVL - ZÁVLAHA'!J33</f>
        <v>0</v>
      </c>
      <c r="AW56" s="120">
        <f>'22083-ZAVL - ZÁVLAHA'!J34</f>
        <v>0</v>
      </c>
      <c r="AX56" s="120">
        <f>'22083-ZAVL - ZÁVLAHA'!J35</f>
        <v>0</v>
      </c>
      <c r="AY56" s="120">
        <f>'22083-ZAVL - ZÁVLAHA'!J36</f>
        <v>0</v>
      </c>
      <c r="AZ56" s="120">
        <f>'22083-ZAVL - ZÁVLAHA'!F33</f>
        <v>0</v>
      </c>
      <c r="BA56" s="120">
        <f>'22083-ZAVL - ZÁVLAHA'!F34</f>
        <v>0</v>
      </c>
      <c r="BB56" s="120">
        <f>'22083-ZAVL - ZÁVLAHA'!F35</f>
        <v>0</v>
      </c>
      <c r="BC56" s="120">
        <f>'22083-ZAVL - ZÁVLAHA'!F36</f>
        <v>0</v>
      </c>
      <c r="BD56" s="122">
        <f>'22083-ZAVL - ZÁVLAHA'!F37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24.7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'22083-VON - VEDLEJŠÍ A OS...'!J30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24">
        <v>0</v>
      </c>
      <c r="AT57" s="125">
        <f>ROUND(SUM(AV57:AW57),2)</f>
        <v>0</v>
      </c>
      <c r="AU57" s="126">
        <f>'22083-VON - VEDLEJŠÍ A OS...'!P84</f>
        <v>0</v>
      </c>
      <c r="AV57" s="125">
        <f>'22083-VON - VEDLEJŠÍ A OS...'!J33</f>
        <v>0</v>
      </c>
      <c r="AW57" s="125">
        <f>'22083-VON - VEDLEJŠÍ A OS...'!J34</f>
        <v>0</v>
      </c>
      <c r="AX57" s="125">
        <f>'22083-VON - VEDLEJŠÍ A OS...'!J35</f>
        <v>0</v>
      </c>
      <c r="AY57" s="125">
        <f>'22083-VON - VEDLEJŠÍ A OS...'!J36</f>
        <v>0</v>
      </c>
      <c r="AZ57" s="125">
        <f>'22083-VON - VEDLEJŠÍ A OS...'!F33</f>
        <v>0</v>
      </c>
      <c r="BA57" s="125">
        <f>'22083-VON - VEDLEJŠÍ A OS...'!F34</f>
        <v>0</v>
      </c>
      <c r="BB57" s="125">
        <f>'22083-VON - VEDLEJŠÍ A OS...'!F35</f>
        <v>0</v>
      </c>
      <c r="BC57" s="125">
        <f>'22083-VON - VEDLEJŠÍ A OS...'!F36</f>
        <v>0</v>
      </c>
      <c r="BD57" s="127">
        <f>'22083-VON - VEDLEJŠÍ A OS...'!F37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KRaf/2uh8oRdljeTC2wkWyYX1RtJclSgdIAq0hyn0dTpLXuHG6o3yjckyyaQ/8f5Njao5Jg4EhWqseT9bl7gaQ==" hashValue="xG2u60njq0ktlDovylogLJINqDFaYQi5GfefL55O4BE7blVN+U/1WIMA6UkaiZU7ZXc1Efv8A9pZmzxHI9X3p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22083-ODVOD - ODVODNĚNÍ'!C2" display="/"/>
    <hyperlink ref="A56" location="'22083-ZAVL - ZÁVLAHA'!C2" display="/"/>
    <hyperlink ref="A57" location="'22083-VON - VEDLEJŠÍ A O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DOLNÍ BOUSOV-NÁMĚSTÍ-ODVODNĚNÍ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ROUND((SUM(BE87:BE237)),  2)</f>
        <v>0</v>
      </c>
      <c r="G33" s="38"/>
      <c r="H33" s="38"/>
      <c r="I33" s="148">
        <v>0.20999999999999999</v>
      </c>
      <c r="J33" s="147">
        <f>ROUND(((SUM(BE87:BE237))*I33),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ROUND((SUM(BF87:BF237)),  2)</f>
        <v>0</v>
      </c>
      <c r="G34" s="38"/>
      <c r="H34" s="38"/>
      <c r="I34" s="148">
        <v>0.14999999999999999</v>
      </c>
      <c r="J34" s="147">
        <f>ROUND(((SUM(BF87:BF237))*I34),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ROUND((SUM(BG87:BG237)),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ROUND((SUM(BH87:BH237)),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ROUND((SUM(BI87:BI237)),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DOLNÍ BOUSOV-NÁMĚSTÍ-ODVODNĚNÍ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22083-ODVOD - ODVODNĚNÍ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17. 4. 2023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DOLNÍ BOUSOV</v>
      </c>
      <c r="G54" s="40"/>
      <c r="H54" s="40"/>
      <c r="I54" s="32" t="s">
        <v>31</v>
      </c>
      <c r="J54" s="36" t="str">
        <f>E21</f>
        <v>VEDU VODU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ING.EVŽEN KOZÁK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98</v>
      </c>
      <c r="E62" s="174"/>
      <c r="F62" s="174"/>
      <c r="G62" s="174"/>
      <c r="H62" s="174"/>
      <c r="I62" s="174"/>
      <c r="J62" s="175">
        <f>J179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99</v>
      </c>
      <c r="E63" s="174"/>
      <c r="F63" s="174"/>
      <c r="G63" s="174"/>
      <c r="H63" s="174"/>
      <c r="I63" s="174"/>
      <c r="J63" s="175">
        <f>J182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100</v>
      </c>
      <c r="E64" s="174"/>
      <c r="F64" s="174"/>
      <c r="G64" s="174"/>
      <c r="H64" s="174"/>
      <c r="I64" s="174"/>
      <c r="J64" s="175">
        <f>J198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101</v>
      </c>
      <c r="E65" s="174"/>
      <c r="F65" s="174"/>
      <c r="G65" s="174"/>
      <c r="H65" s="174"/>
      <c r="I65" s="174"/>
      <c r="J65" s="175">
        <f>J230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102</v>
      </c>
      <c r="E66" s="168"/>
      <c r="F66" s="168"/>
      <c r="G66" s="168"/>
      <c r="H66" s="168"/>
      <c r="I66" s="168"/>
      <c r="J66" s="169">
        <f>J233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103</v>
      </c>
      <c r="E67" s="174"/>
      <c r="F67" s="174"/>
      <c r="G67" s="174"/>
      <c r="H67" s="174"/>
      <c r="I67" s="174"/>
      <c r="J67" s="175">
        <f>J234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DOLNÍ BOUSOV-NÁMĚSTÍ-ODVODNĚNÍ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90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22083-ODVOD - ODVODNĚNÍ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17. 4. 2023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MĚSTO DOLNÍ BOUSOV</v>
      </c>
      <c r="G83" s="40"/>
      <c r="H83" s="40"/>
      <c r="I83" s="32" t="s">
        <v>31</v>
      </c>
      <c r="J83" s="36" t="str">
        <f>E21</f>
        <v>VEDU VODU S.R.O.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>ING.EVŽEN KOZÁK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105</v>
      </c>
      <c r="D86" s="180" t="s">
        <v>57</v>
      </c>
      <c r="E86" s="180" t="s">
        <v>53</v>
      </c>
      <c r="F86" s="180" t="s">
        <v>54</v>
      </c>
      <c r="G86" s="180" t="s">
        <v>106</v>
      </c>
      <c r="H86" s="180" t="s">
        <v>107</v>
      </c>
      <c r="I86" s="180" t="s">
        <v>108</v>
      </c>
      <c r="J86" s="180" t="s">
        <v>94</v>
      </c>
      <c r="K86" s="181" t="s">
        <v>109</v>
      </c>
      <c r="L86" s="182"/>
      <c r="M86" s="92" t="s">
        <v>19</v>
      </c>
      <c r="N86" s="93" t="s">
        <v>42</v>
      </c>
      <c r="O86" s="93" t="s">
        <v>110</v>
      </c>
      <c r="P86" s="93" t="s">
        <v>111</v>
      </c>
      <c r="Q86" s="93" t="s">
        <v>112</v>
      </c>
      <c r="R86" s="93" t="s">
        <v>113</v>
      </c>
      <c r="S86" s="93" t="s">
        <v>114</v>
      </c>
      <c r="T86" s="94" t="s">
        <v>115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116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P88+P233</f>
        <v>0</v>
      </c>
      <c r="Q87" s="96"/>
      <c r="R87" s="185">
        <f>R88+R233</f>
        <v>2243.8085449999999</v>
      </c>
      <c r="S87" s="96"/>
      <c r="T87" s="186">
        <f>T88+T233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95</v>
      </c>
      <c r="BK87" s="187">
        <f>BK88+BK233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117</v>
      </c>
      <c r="F88" s="191" t="s">
        <v>118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P89+P179+P182+P198+P230</f>
        <v>0</v>
      </c>
      <c r="Q88" s="196"/>
      <c r="R88" s="197">
        <f>R89+R179+R182+R198+R230</f>
        <v>2243.7434450000001</v>
      </c>
      <c r="S88" s="196"/>
      <c r="T88" s="198">
        <f>T89+T179+T182+T198+T230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80</v>
      </c>
      <c r="AT88" s="200" t="s">
        <v>71</v>
      </c>
      <c r="AU88" s="200" t="s">
        <v>72</v>
      </c>
      <c r="AY88" s="199" t="s">
        <v>119</v>
      </c>
      <c r="BK88" s="201">
        <f>BK89+BK179+BK182+BK198+BK230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80</v>
      </c>
      <c r="F89" s="202" t="s">
        <v>120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SUM(P90:P178)</f>
        <v>0</v>
      </c>
      <c r="Q89" s="196"/>
      <c r="R89" s="197">
        <f>SUM(R90:R178)</f>
        <v>2174.4696980000003</v>
      </c>
      <c r="S89" s="196"/>
      <c r="T89" s="198">
        <f>SUM(T90:T178)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80</v>
      </c>
      <c r="AT89" s="200" t="s">
        <v>71</v>
      </c>
      <c r="AU89" s="200" t="s">
        <v>80</v>
      </c>
      <c r="AY89" s="199" t="s">
        <v>119</v>
      </c>
      <c r="BK89" s="201">
        <f>SUM(BK90:BK178)</f>
        <v>0</v>
      </c>
    </row>
    <row r="90" s="2" customFormat="1" ht="16.5" customHeight="1">
      <c r="A90" s="38"/>
      <c r="B90" s="39"/>
      <c r="C90" s="204" t="s">
        <v>80</v>
      </c>
      <c r="D90" s="204" t="s">
        <v>121</v>
      </c>
      <c r="E90" s="205" t="s">
        <v>122</v>
      </c>
      <c r="F90" s="206" t="s">
        <v>123</v>
      </c>
      <c r="G90" s="207" t="s">
        <v>124</v>
      </c>
      <c r="H90" s="208">
        <v>234.80000000000001</v>
      </c>
      <c r="I90" s="209"/>
      <c r="J90" s="210">
        <f>ROUND(I90*H90,2)</f>
        <v>0</v>
      </c>
      <c r="K90" s="206" t="s">
        <v>125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0.01004</v>
      </c>
      <c r="R90" s="213">
        <f>Q90*H90</f>
        <v>2.3573920000000004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126</v>
      </c>
      <c r="AT90" s="215" t="s">
        <v>121</v>
      </c>
      <c r="AU90" s="215" t="s">
        <v>82</v>
      </c>
      <c r="AY90" s="17" t="s">
        <v>119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126</v>
      </c>
      <c r="BM90" s="215" t="s">
        <v>127</v>
      </c>
    </row>
    <row r="91" s="2" customFormat="1">
      <c r="A91" s="38"/>
      <c r="B91" s="39"/>
      <c r="C91" s="40"/>
      <c r="D91" s="217" t="s">
        <v>128</v>
      </c>
      <c r="E91" s="40"/>
      <c r="F91" s="218" t="s">
        <v>129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82</v>
      </c>
    </row>
    <row r="92" s="13" customFormat="1">
      <c r="A92" s="13"/>
      <c r="B92" s="222"/>
      <c r="C92" s="223"/>
      <c r="D92" s="224" t="s">
        <v>130</v>
      </c>
      <c r="E92" s="225" t="s">
        <v>19</v>
      </c>
      <c r="F92" s="226" t="s">
        <v>131</v>
      </c>
      <c r="G92" s="223"/>
      <c r="H92" s="227">
        <v>234.80000000000001</v>
      </c>
      <c r="I92" s="228"/>
      <c r="J92" s="223"/>
      <c r="K92" s="223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130</v>
      </c>
      <c r="AU92" s="233" t="s">
        <v>82</v>
      </c>
      <c r="AV92" s="13" t="s">
        <v>82</v>
      </c>
      <c r="AW92" s="13" t="s">
        <v>33</v>
      </c>
      <c r="AX92" s="13" t="s">
        <v>80</v>
      </c>
      <c r="AY92" s="233" t="s">
        <v>119</v>
      </c>
    </row>
    <row r="93" s="2" customFormat="1" ht="16.5" customHeight="1">
      <c r="A93" s="38"/>
      <c r="B93" s="39"/>
      <c r="C93" s="204" t="s">
        <v>82</v>
      </c>
      <c r="D93" s="204" t="s">
        <v>121</v>
      </c>
      <c r="E93" s="205" t="s">
        <v>132</v>
      </c>
      <c r="F93" s="206" t="s">
        <v>133</v>
      </c>
      <c r="G93" s="207" t="s">
        <v>134</v>
      </c>
      <c r="H93" s="208">
        <v>720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126</v>
      </c>
      <c r="AT93" s="215" t="s">
        <v>121</v>
      </c>
      <c r="AU93" s="215" t="s">
        <v>82</v>
      </c>
      <c r="AY93" s="17" t="s">
        <v>119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126</v>
      </c>
      <c r="BM93" s="215" t="s">
        <v>135</v>
      </c>
    </row>
    <row r="94" s="13" customFormat="1">
      <c r="A94" s="13"/>
      <c r="B94" s="222"/>
      <c r="C94" s="223"/>
      <c r="D94" s="224" t="s">
        <v>130</v>
      </c>
      <c r="E94" s="225" t="s">
        <v>19</v>
      </c>
      <c r="F94" s="226" t="s">
        <v>136</v>
      </c>
      <c r="G94" s="223"/>
      <c r="H94" s="227">
        <v>720</v>
      </c>
      <c r="I94" s="228"/>
      <c r="J94" s="223"/>
      <c r="K94" s="223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130</v>
      </c>
      <c r="AU94" s="233" t="s">
        <v>82</v>
      </c>
      <c r="AV94" s="13" t="s">
        <v>82</v>
      </c>
      <c r="AW94" s="13" t="s">
        <v>33</v>
      </c>
      <c r="AX94" s="13" t="s">
        <v>80</v>
      </c>
      <c r="AY94" s="233" t="s">
        <v>119</v>
      </c>
    </row>
    <row r="95" s="2" customFormat="1" ht="16.5" customHeight="1">
      <c r="A95" s="38"/>
      <c r="B95" s="39"/>
      <c r="C95" s="204" t="s">
        <v>137</v>
      </c>
      <c r="D95" s="204" t="s">
        <v>121</v>
      </c>
      <c r="E95" s="205" t="s">
        <v>138</v>
      </c>
      <c r="F95" s="206" t="s">
        <v>139</v>
      </c>
      <c r="G95" s="207" t="s">
        <v>140</v>
      </c>
      <c r="H95" s="208">
        <v>30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126</v>
      </c>
      <c r="AT95" s="215" t="s">
        <v>121</v>
      </c>
      <c r="AU95" s="215" t="s">
        <v>82</v>
      </c>
      <c r="AY95" s="17" t="s">
        <v>119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126</v>
      </c>
      <c r="BM95" s="215" t="s">
        <v>141</v>
      </c>
    </row>
    <row r="96" s="2" customFormat="1" ht="49.05" customHeight="1">
      <c r="A96" s="38"/>
      <c r="B96" s="39"/>
      <c r="C96" s="204" t="s">
        <v>126</v>
      </c>
      <c r="D96" s="204" t="s">
        <v>121</v>
      </c>
      <c r="E96" s="205" t="s">
        <v>142</v>
      </c>
      <c r="F96" s="206" t="s">
        <v>143</v>
      </c>
      <c r="G96" s="207" t="s">
        <v>124</v>
      </c>
      <c r="H96" s="208">
        <v>10</v>
      </c>
      <c r="I96" s="209"/>
      <c r="J96" s="210">
        <f>ROUND(I96*H96,2)</f>
        <v>0</v>
      </c>
      <c r="K96" s="206" t="s">
        <v>125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0.036900000000000002</v>
      </c>
      <c r="R96" s="213">
        <f>Q96*H96</f>
        <v>0.36899999999999999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126</v>
      </c>
      <c r="AT96" s="215" t="s">
        <v>121</v>
      </c>
      <c r="AU96" s="215" t="s">
        <v>82</v>
      </c>
      <c r="AY96" s="17" t="s">
        <v>119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126</v>
      </c>
      <c r="BM96" s="215" t="s">
        <v>144</v>
      </c>
    </row>
    <row r="97" s="2" customFormat="1">
      <c r="A97" s="38"/>
      <c r="B97" s="39"/>
      <c r="C97" s="40"/>
      <c r="D97" s="217" t="s">
        <v>128</v>
      </c>
      <c r="E97" s="40"/>
      <c r="F97" s="218" t="s">
        <v>145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128</v>
      </c>
      <c r="AU97" s="17" t="s">
        <v>82</v>
      </c>
    </row>
    <row r="98" s="2" customFormat="1" ht="49.05" customHeight="1">
      <c r="A98" s="38"/>
      <c r="B98" s="39"/>
      <c r="C98" s="204" t="s">
        <v>146</v>
      </c>
      <c r="D98" s="204" t="s">
        <v>121</v>
      </c>
      <c r="E98" s="205" t="s">
        <v>147</v>
      </c>
      <c r="F98" s="206" t="s">
        <v>148</v>
      </c>
      <c r="G98" s="207" t="s">
        <v>124</v>
      </c>
      <c r="H98" s="208">
        <v>15</v>
      </c>
      <c r="I98" s="209"/>
      <c r="J98" s="210">
        <f>ROUND(I98*H98,2)</f>
        <v>0</v>
      </c>
      <c r="K98" s="206" t="s">
        <v>125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0.036900000000000002</v>
      </c>
      <c r="R98" s="213">
        <f>Q98*H98</f>
        <v>0.55349999999999999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126</v>
      </c>
      <c r="AT98" s="215" t="s">
        <v>121</v>
      </c>
      <c r="AU98" s="215" t="s">
        <v>82</v>
      </c>
      <c r="AY98" s="17" t="s">
        <v>119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126</v>
      </c>
      <c r="BM98" s="215" t="s">
        <v>149</v>
      </c>
    </row>
    <row r="99" s="2" customFormat="1">
      <c r="A99" s="38"/>
      <c r="B99" s="39"/>
      <c r="C99" s="40"/>
      <c r="D99" s="217" t="s">
        <v>128</v>
      </c>
      <c r="E99" s="40"/>
      <c r="F99" s="218" t="s">
        <v>150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82</v>
      </c>
    </row>
    <row r="100" s="2" customFormat="1" ht="16.5" customHeight="1">
      <c r="A100" s="38"/>
      <c r="B100" s="39"/>
      <c r="C100" s="204" t="s">
        <v>151</v>
      </c>
      <c r="D100" s="204" t="s">
        <v>121</v>
      </c>
      <c r="E100" s="205" t="s">
        <v>152</v>
      </c>
      <c r="F100" s="206" t="s">
        <v>153</v>
      </c>
      <c r="G100" s="207" t="s">
        <v>154</v>
      </c>
      <c r="H100" s="208">
        <v>135</v>
      </c>
      <c r="I100" s="209"/>
      <c r="J100" s="210">
        <f>ROUND(I100*H100,2)</f>
        <v>0</v>
      </c>
      <c r="K100" s="206" t="s">
        <v>125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155</v>
      </c>
      <c r="AT100" s="215" t="s">
        <v>121</v>
      </c>
      <c r="AU100" s="215" t="s">
        <v>82</v>
      </c>
      <c r="AY100" s="17" t="s">
        <v>119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155</v>
      </c>
      <c r="BM100" s="215" t="s">
        <v>156</v>
      </c>
    </row>
    <row r="101" s="2" customFormat="1">
      <c r="A101" s="38"/>
      <c r="B101" s="39"/>
      <c r="C101" s="40"/>
      <c r="D101" s="217" t="s">
        <v>128</v>
      </c>
      <c r="E101" s="40"/>
      <c r="F101" s="218" t="s">
        <v>157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82</v>
      </c>
    </row>
    <row r="102" s="13" customFormat="1">
      <c r="A102" s="13"/>
      <c r="B102" s="222"/>
      <c r="C102" s="223"/>
      <c r="D102" s="224" t="s">
        <v>130</v>
      </c>
      <c r="E102" s="225" t="s">
        <v>19</v>
      </c>
      <c r="F102" s="226" t="s">
        <v>158</v>
      </c>
      <c r="G102" s="223"/>
      <c r="H102" s="227">
        <v>135</v>
      </c>
      <c r="I102" s="228"/>
      <c r="J102" s="223"/>
      <c r="K102" s="223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130</v>
      </c>
      <c r="AU102" s="233" t="s">
        <v>82</v>
      </c>
      <c r="AV102" s="13" t="s">
        <v>82</v>
      </c>
      <c r="AW102" s="13" t="s">
        <v>33</v>
      </c>
      <c r="AX102" s="13" t="s">
        <v>80</v>
      </c>
      <c r="AY102" s="233" t="s">
        <v>119</v>
      </c>
    </row>
    <row r="103" s="2" customFormat="1" ht="24.15" customHeight="1">
      <c r="A103" s="38"/>
      <c r="B103" s="39"/>
      <c r="C103" s="204" t="s">
        <v>159</v>
      </c>
      <c r="D103" s="204" t="s">
        <v>121</v>
      </c>
      <c r="E103" s="205" t="s">
        <v>160</v>
      </c>
      <c r="F103" s="206" t="s">
        <v>161</v>
      </c>
      <c r="G103" s="207" t="s">
        <v>154</v>
      </c>
      <c r="H103" s="208">
        <v>311.91399999999999</v>
      </c>
      <c r="I103" s="209"/>
      <c r="J103" s="210">
        <f>ROUND(I103*H103,2)</f>
        <v>0</v>
      </c>
      <c r="K103" s="206" t="s">
        <v>125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126</v>
      </c>
      <c r="AT103" s="215" t="s">
        <v>121</v>
      </c>
      <c r="AU103" s="215" t="s">
        <v>82</v>
      </c>
      <c r="AY103" s="17" t="s">
        <v>119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126</v>
      </c>
      <c r="BM103" s="215" t="s">
        <v>162</v>
      </c>
    </row>
    <row r="104" s="2" customFormat="1">
      <c r="A104" s="38"/>
      <c r="B104" s="39"/>
      <c r="C104" s="40"/>
      <c r="D104" s="217" t="s">
        <v>128</v>
      </c>
      <c r="E104" s="40"/>
      <c r="F104" s="218" t="s">
        <v>163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128</v>
      </c>
      <c r="AU104" s="17" t="s">
        <v>82</v>
      </c>
    </row>
    <row r="105" s="13" customFormat="1">
      <c r="A105" s="13"/>
      <c r="B105" s="222"/>
      <c r="C105" s="223"/>
      <c r="D105" s="224" t="s">
        <v>130</v>
      </c>
      <c r="E105" s="225" t="s">
        <v>19</v>
      </c>
      <c r="F105" s="226" t="s">
        <v>164</v>
      </c>
      <c r="G105" s="223"/>
      <c r="H105" s="227">
        <v>295.11399999999998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130</v>
      </c>
      <c r="AU105" s="233" t="s">
        <v>82</v>
      </c>
      <c r="AV105" s="13" t="s">
        <v>82</v>
      </c>
      <c r="AW105" s="13" t="s">
        <v>33</v>
      </c>
      <c r="AX105" s="13" t="s">
        <v>72</v>
      </c>
      <c r="AY105" s="233" t="s">
        <v>119</v>
      </c>
    </row>
    <row r="106" s="13" customFormat="1">
      <c r="A106" s="13"/>
      <c r="B106" s="222"/>
      <c r="C106" s="223"/>
      <c r="D106" s="224" t="s">
        <v>130</v>
      </c>
      <c r="E106" s="225" t="s">
        <v>19</v>
      </c>
      <c r="F106" s="226" t="s">
        <v>165</v>
      </c>
      <c r="G106" s="223"/>
      <c r="H106" s="227">
        <v>16.800000000000001</v>
      </c>
      <c r="I106" s="228"/>
      <c r="J106" s="223"/>
      <c r="K106" s="223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130</v>
      </c>
      <c r="AU106" s="233" t="s">
        <v>82</v>
      </c>
      <c r="AV106" s="13" t="s">
        <v>82</v>
      </c>
      <c r="AW106" s="13" t="s">
        <v>33</v>
      </c>
      <c r="AX106" s="13" t="s">
        <v>72</v>
      </c>
      <c r="AY106" s="233" t="s">
        <v>119</v>
      </c>
    </row>
    <row r="107" s="14" customFormat="1">
      <c r="A107" s="14"/>
      <c r="B107" s="234"/>
      <c r="C107" s="235"/>
      <c r="D107" s="224" t="s">
        <v>130</v>
      </c>
      <c r="E107" s="236" t="s">
        <v>19</v>
      </c>
      <c r="F107" s="237" t="s">
        <v>166</v>
      </c>
      <c r="G107" s="235"/>
      <c r="H107" s="238">
        <v>311.91399999999999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130</v>
      </c>
      <c r="AU107" s="244" t="s">
        <v>82</v>
      </c>
      <c r="AV107" s="14" t="s">
        <v>126</v>
      </c>
      <c r="AW107" s="14" t="s">
        <v>33</v>
      </c>
      <c r="AX107" s="14" t="s">
        <v>80</v>
      </c>
      <c r="AY107" s="244" t="s">
        <v>119</v>
      </c>
    </row>
    <row r="108" s="2" customFormat="1" ht="24.15" customHeight="1">
      <c r="A108" s="38"/>
      <c r="B108" s="39"/>
      <c r="C108" s="204" t="s">
        <v>167</v>
      </c>
      <c r="D108" s="204" t="s">
        <v>121</v>
      </c>
      <c r="E108" s="205" t="s">
        <v>168</v>
      </c>
      <c r="F108" s="206" t="s">
        <v>169</v>
      </c>
      <c r="G108" s="207" t="s">
        <v>154</v>
      </c>
      <c r="H108" s="208">
        <v>916.96000000000004</v>
      </c>
      <c r="I108" s="209"/>
      <c r="J108" s="210">
        <f>ROUND(I108*H108,2)</f>
        <v>0</v>
      </c>
      <c r="K108" s="206" t="s">
        <v>125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126</v>
      </c>
      <c r="AT108" s="215" t="s">
        <v>121</v>
      </c>
      <c r="AU108" s="215" t="s">
        <v>82</v>
      </c>
      <c r="AY108" s="17" t="s">
        <v>119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126</v>
      </c>
      <c r="BM108" s="215" t="s">
        <v>170</v>
      </c>
    </row>
    <row r="109" s="2" customFormat="1">
      <c r="A109" s="38"/>
      <c r="B109" s="39"/>
      <c r="C109" s="40"/>
      <c r="D109" s="217" t="s">
        <v>128</v>
      </c>
      <c r="E109" s="40"/>
      <c r="F109" s="218" t="s">
        <v>171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128</v>
      </c>
      <c r="AU109" s="17" t="s">
        <v>82</v>
      </c>
    </row>
    <row r="110" s="13" customFormat="1">
      <c r="A110" s="13"/>
      <c r="B110" s="222"/>
      <c r="C110" s="223"/>
      <c r="D110" s="224" t="s">
        <v>130</v>
      </c>
      <c r="E110" s="225" t="s">
        <v>19</v>
      </c>
      <c r="F110" s="226" t="s">
        <v>172</v>
      </c>
      <c r="G110" s="223"/>
      <c r="H110" s="227">
        <v>595.29999999999995</v>
      </c>
      <c r="I110" s="228"/>
      <c r="J110" s="223"/>
      <c r="K110" s="223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130</v>
      </c>
      <c r="AU110" s="233" t="s">
        <v>82</v>
      </c>
      <c r="AV110" s="13" t="s">
        <v>82</v>
      </c>
      <c r="AW110" s="13" t="s">
        <v>33</v>
      </c>
      <c r="AX110" s="13" t="s">
        <v>72</v>
      </c>
      <c r="AY110" s="233" t="s">
        <v>119</v>
      </c>
    </row>
    <row r="111" s="13" customFormat="1">
      <c r="A111" s="13"/>
      <c r="B111" s="222"/>
      <c r="C111" s="223"/>
      <c r="D111" s="224" t="s">
        <v>130</v>
      </c>
      <c r="E111" s="225" t="s">
        <v>19</v>
      </c>
      <c r="F111" s="226" t="s">
        <v>173</v>
      </c>
      <c r="G111" s="223"/>
      <c r="H111" s="227">
        <v>321.66000000000003</v>
      </c>
      <c r="I111" s="228"/>
      <c r="J111" s="223"/>
      <c r="K111" s="223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130</v>
      </c>
      <c r="AU111" s="233" t="s">
        <v>82</v>
      </c>
      <c r="AV111" s="13" t="s">
        <v>82</v>
      </c>
      <c r="AW111" s="13" t="s">
        <v>33</v>
      </c>
      <c r="AX111" s="13" t="s">
        <v>72</v>
      </c>
      <c r="AY111" s="233" t="s">
        <v>119</v>
      </c>
    </row>
    <row r="112" s="14" customFormat="1">
      <c r="A112" s="14"/>
      <c r="B112" s="234"/>
      <c r="C112" s="235"/>
      <c r="D112" s="224" t="s">
        <v>130</v>
      </c>
      <c r="E112" s="236" t="s">
        <v>19</v>
      </c>
      <c r="F112" s="237" t="s">
        <v>166</v>
      </c>
      <c r="G112" s="235"/>
      <c r="H112" s="238">
        <v>916.96000000000004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130</v>
      </c>
      <c r="AU112" s="244" t="s">
        <v>82</v>
      </c>
      <c r="AV112" s="14" t="s">
        <v>126</v>
      </c>
      <c r="AW112" s="14" t="s">
        <v>33</v>
      </c>
      <c r="AX112" s="14" t="s">
        <v>80</v>
      </c>
      <c r="AY112" s="244" t="s">
        <v>119</v>
      </c>
    </row>
    <row r="113" s="2" customFormat="1" ht="24.15" customHeight="1">
      <c r="A113" s="38"/>
      <c r="B113" s="39"/>
      <c r="C113" s="204" t="s">
        <v>174</v>
      </c>
      <c r="D113" s="204" t="s">
        <v>121</v>
      </c>
      <c r="E113" s="205" t="s">
        <v>175</v>
      </c>
      <c r="F113" s="206" t="s">
        <v>176</v>
      </c>
      <c r="G113" s="207" t="s">
        <v>177</v>
      </c>
      <c r="H113" s="208">
        <v>1480.7000000000001</v>
      </c>
      <c r="I113" s="209"/>
      <c r="J113" s="210">
        <f>ROUND(I113*H113,2)</f>
        <v>0</v>
      </c>
      <c r="K113" s="206" t="s">
        <v>178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0.00058</v>
      </c>
      <c r="R113" s="213">
        <f>Q113*H113</f>
        <v>0.85880600000000007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126</v>
      </c>
      <c r="AT113" s="215" t="s">
        <v>121</v>
      </c>
      <c r="AU113" s="215" t="s">
        <v>82</v>
      </c>
      <c r="AY113" s="17" t="s">
        <v>119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126</v>
      </c>
      <c r="BM113" s="215" t="s">
        <v>179</v>
      </c>
    </row>
    <row r="114" s="2" customFormat="1">
      <c r="A114" s="38"/>
      <c r="B114" s="39"/>
      <c r="C114" s="40"/>
      <c r="D114" s="217" t="s">
        <v>128</v>
      </c>
      <c r="E114" s="40"/>
      <c r="F114" s="218" t="s">
        <v>180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128</v>
      </c>
      <c r="AU114" s="17" t="s">
        <v>82</v>
      </c>
    </row>
    <row r="115" s="13" customFormat="1">
      <c r="A115" s="13"/>
      <c r="B115" s="222"/>
      <c r="C115" s="223"/>
      <c r="D115" s="224" t="s">
        <v>130</v>
      </c>
      <c r="E115" s="225" t="s">
        <v>19</v>
      </c>
      <c r="F115" s="226" t="s">
        <v>181</v>
      </c>
      <c r="G115" s="223"/>
      <c r="H115" s="227">
        <v>944.60000000000002</v>
      </c>
      <c r="I115" s="228"/>
      <c r="J115" s="223"/>
      <c r="K115" s="223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130</v>
      </c>
      <c r="AU115" s="233" t="s">
        <v>82</v>
      </c>
      <c r="AV115" s="13" t="s">
        <v>82</v>
      </c>
      <c r="AW115" s="13" t="s">
        <v>33</v>
      </c>
      <c r="AX115" s="13" t="s">
        <v>72</v>
      </c>
      <c r="AY115" s="233" t="s">
        <v>119</v>
      </c>
    </row>
    <row r="116" s="13" customFormat="1">
      <c r="A116" s="13"/>
      <c r="B116" s="222"/>
      <c r="C116" s="223"/>
      <c r="D116" s="224" t="s">
        <v>130</v>
      </c>
      <c r="E116" s="225" t="s">
        <v>19</v>
      </c>
      <c r="F116" s="226" t="s">
        <v>182</v>
      </c>
      <c r="G116" s="223"/>
      <c r="H116" s="227">
        <v>536.10000000000002</v>
      </c>
      <c r="I116" s="228"/>
      <c r="J116" s="223"/>
      <c r="K116" s="223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130</v>
      </c>
      <c r="AU116" s="233" t="s">
        <v>82</v>
      </c>
      <c r="AV116" s="13" t="s">
        <v>82</v>
      </c>
      <c r="AW116" s="13" t="s">
        <v>33</v>
      </c>
      <c r="AX116" s="13" t="s">
        <v>72</v>
      </c>
      <c r="AY116" s="233" t="s">
        <v>119</v>
      </c>
    </row>
    <row r="117" s="14" customFormat="1">
      <c r="A117" s="14"/>
      <c r="B117" s="234"/>
      <c r="C117" s="235"/>
      <c r="D117" s="224" t="s">
        <v>130</v>
      </c>
      <c r="E117" s="236" t="s">
        <v>19</v>
      </c>
      <c r="F117" s="237" t="s">
        <v>166</v>
      </c>
      <c r="G117" s="235"/>
      <c r="H117" s="238">
        <v>1480.7000000000001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130</v>
      </c>
      <c r="AU117" s="244" t="s">
        <v>82</v>
      </c>
      <c r="AV117" s="14" t="s">
        <v>126</v>
      </c>
      <c r="AW117" s="14" t="s">
        <v>33</v>
      </c>
      <c r="AX117" s="14" t="s">
        <v>80</v>
      </c>
      <c r="AY117" s="244" t="s">
        <v>119</v>
      </c>
    </row>
    <row r="118" s="2" customFormat="1" ht="24.15" customHeight="1">
      <c r="A118" s="38"/>
      <c r="B118" s="39"/>
      <c r="C118" s="204" t="s">
        <v>183</v>
      </c>
      <c r="D118" s="204" t="s">
        <v>121</v>
      </c>
      <c r="E118" s="205" t="s">
        <v>184</v>
      </c>
      <c r="F118" s="206" t="s">
        <v>185</v>
      </c>
      <c r="G118" s="207" t="s">
        <v>177</v>
      </c>
      <c r="H118" s="208">
        <v>1480.7000000000001</v>
      </c>
      <c r="I118" s="209"/>
      <c r="J118" s="210">
        <f>ROUND(I118*H118,2)</f>
        <v>0</v>
      </c>
      <c r="K118" s="206" t="s">
        <v>178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126</v>
      </c>
      <c r="AT118" s="215" t="s">
        <v>121</v>
      </c>
      <c r="AU118" s="215" t="s">
        <v>82</v>
      </c>
      <c r="AY118" s="17" t="s">
        <v>119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126</v>
      </c>
      <c r="BM118" s="215" t="s">
        <v>186</v>
      </c>
    </row>
    <row r="119" s="2" customFormat="1">
      <c r="A119" s="38"/>
      <c r="B119" s="39"/>
      <c r="C119" s="40"/>
      <c r="D119" s="217" t="s">
        <v>128</v>
      </c>
      <c r="E119" s="40"/>
      <c r="F119" s="218" t="s">
        <v>187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128</v>
      </c>
      <c r="AU119" s="17" t="s">
        <v>82</v>
      </c>
    </row>
    <row r="120" s="13" customFormat="1">
      <c r="A120" s="13"/>
      <c r="B120" s="222"/>
      <c r="C120" s="223"/>
      <c r="D120" s="224" t="s">
        <v>130</v>
      </c>
      <c r="E120" s="225" t="s">
        <v>19</v>
      </c>
      <c r="F120" s="226" t="s">
        <v>181</v>
      </c>
      <c r="G120" s="223"/>
      <c r="H120" s="227">
        <v>944.60000000000002</v>
      </c>
      <c r="I120" s="228"/>
      <c r="J120" s="223"/>
      <c r="K120" s="223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130</v>
      </c>
      <c r="AU120" s="233" t="s">
        <v>82</v>
      </c>
      <c r="AV120" s="13" t="s">
        <v>82</v>
      </c>
      <c r="AW120" s="13" t="s">
        <v>33</v>
      </c>
      <c r="AX120" s="13" t="s">
        <v>72</v>
      </c>
      <c r="AY120" s="233" t="s">
        <v>119</v>
      </c>
    </row>
    <row r="121" s="13" customFormat="1">
      <c r="A121" s="13"/>
      <c r="B121" s="222"/>
      <c r="C121" s="223"/>
      <c r="D121" s="224" t="s">
        <v>130</v>
      </c>
      <c r="E121" s="225" t="s">
        <v>19</v>
      </c>
      <c r="F121" s="226" t="s">
        <v>182</v>
      </c>
      <c r="G121" s="223"/>
      <c r="H121" s="227">
        <v>536.10000000000002</v>
      </c>
      <c r="I121" s="228"/>
      <c r="J121" s="223"/>
      <c r="K121" s="223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130</v>
      </c>
      <c r="AU121" s="233" t="s">
        <v>82</v>
      </c>
      <c r="AV121" s="13" t="s">
        <v>82</v>
      </c>
      <c r="AW121" s="13" t="s">
        <v>33</v>
      </c>
      <c r="AX121" s="13" t="s">
        <v>72</v>
      </c>
      <c r="AY121" s="233" t="s">
        <v>119</v>
      </c>
    </row>
    <row r="122" s="14" customFormat="1">
      <c r="A122" s="14"/>
      <c r="B122" s="234"/>
      <c r="C122" s="235"/>
      <c r="D122" s="224" t="s">
        <v>130</v>
      </c>
      <c r="E122" s="236" t="s">
        <v>19</v>
      </c>
      <c r="F122" s="237" t="s">
        <v>166</v>
      </c>
      <c r="G122" s="235"/>
      <c r="H122" s="238">
        <v>1480.7000000000001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130</v>
      </c>
      <c r="AU122" s="244" t="s">
        <v>82</v>
      </c>
      <c r="AV122" s="14" t="s">
        <v>126</v>
      </c>
      <c r="AW122" s="14" t="s">
        <v>33</v>
      </c>
      <c r="AX122" s="14" t="s">
        <v>80</v>
      </c>
      <c r="AY122" s="244" t="s">
        <v>119</v>
      </c>
    </row>
    <row r="123" s="2" customFormat="1" ht="37.8" customHeight="1">
      <c r="A123" s="38"/>
      <c r="B123" s="39"/>
      <c r="C123" s="204" t="s">
        <v>188</v>
      </c>
      <c r="D123" s="204" t="s">
        <v>121</v>
      </c>
      <c r="E123" s="205" t="s">
        <v>189</v>
      </c>
      <c r="F123" s="206" t="s">
        <v>190</v>
      </c>
      <c r="G123" s="207" t="s">
        <v>154</v>
      </c>
      <c r="H123" s="208">
        <v>1228.874</v>
      </c>
      <c r="I123" s="209"/>
      <c r="J123" s="210">
        <f>ROUND(I123*H123,2)</f>
        <v>0</v>
      </c>
      <c r="K123" s="206" t="s">
        <v>191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126</v>
      </c>
      <c r="AT123" s="215" t="s">
        <v>121</v>
      </c>
      <c r="AU123" s="215" t="s">
        <v>82</v>
      </c>
      <c r="AY123" s="17" t="s">
        <v>119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126</v>
      </c>
      <c r="BM123" s="215" t="s">
        <v>192</v>
      </c>
    </row>
    <row r="124" s="13" customFormat="1">
      <c r="A124" s="13"/>
      <c r="B124" s="222"/>
      <c r="C124" s="223"/>
      <c r="D124" s="224" t="s">
        <v>130</v>
      </c>
      <c r="E124" s="225" t="s">
        <v>19</v>
      </c>
      <c r="F124" s="226" t="s">
        <v>164</v>
      </c>
      <c r="G124" s="223"/>
      <c r="H124" s="227">
        <v>295.11399999999998</v>
      </c>
      <c r="I124" s="228"/>
      <c r="J124" s="223"/>
      <c r="K124" s="223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130</v>
      </c>
      <c r="AU124" s="233" t="s">
        <v>82</v>
      </c>
      <c r="AV124" s="13" t="s">
        <v>82</v>
      </c>
      <c r="AW124" s="13" t="s">
        <v>33</v>
      </c>
      <c r="AX124" s="13" t="s">
        <v>72</v>
      </c>
      <c r="AY124" s="233" t="s">
        <v>119</v>
      </c>
    </row>
    <row r="125" s="13" customFormat="1">
      <c r="A125" s="13"/>
      <c r="B125" s="222"/>
      <c r="C125" s="223"/>
      <c r="D125" s="224" t="s">
        <v>130</v>
      </c>
      <c r="E125" s="225" t="s">
        <v>19</v>
      </c>
      <c r="F125" s="226" t="s">
        <v>165</v>
      </c>
      <c r="G125" s="223"/>
      <c r="H125" s="227">
        <v>16.800000000000001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130</v>
      </c>
      <c r="AU125" s="233" t="s">
        <v>82</v>
      </c>
      <c r="AV125" s="13" t="s">
        <v>82</v>
      </c>
      <c r="AW125" s="13" t="s">
        <v>33</v>
      </c>
      <c r="AX125" s="13" t="s">
        <v>72</v>
      </c>
      <c r="AY125" s="233" t="s">
        <v>119</v>
      </c>
    </row>
    <row r="126" s="13" customFormat="1">
      <c r="A126" s="13"/>
      <c r="B126" s="222"/>
      <c r="C126" s="223"/>
      <c r="D126" s="224" t="s">
        <v>130</v>
      </c>
      <c r="E126" s="225" t="s">
        <v>19</v>
      </c>
      <c r="F126" s="226" t="s">
        <v>172</v>
      </c>
      <c r="G126" s="223"/>
      <c r="H126" s="227">
        <v>595.29999999999995</v>
      </c>
      <c r="I126" s="228"/>
      <c r="J126" s="223"/>
      <c r="K126" s="223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130</v>
      </c>
      <c r="AU126" s="233" t="s">
        <v>82</v>
      </c>
      <c r="AV126" s="13" t="s">
        <v>82</v>
      </c>
      <c r="AW126" s="13" t="s">
        <v>33</v>
      </c>
      <c r="AX126" s="13" t="s">
        <v>72</v>
      </c>
      <c r="AY126" s="233" t="s">
        <v>119</v>
      </c>
    </row>
    <row r="127" s="13" customFormat="1">
      <c r="A127" s="13"/>
      <c r="B127" s="222"/>
      <c r="C127" s="223"/>
      <c r="D127" s="224" t="s">
        <v>130</v>
      </c>
      <c r="E127" s="225" t="s">
        <v>19</v>
      </c>
      <c r="F127" s="226" t="s">
        <v>173</v>
      </c>
      <c r="G127" s="223"/>
      <c r="H127" s="227">
        <v>321.66000000000003</v>
      </c>
      <c r="I127" s="228"/>
      <c r="J127" s="223"/>
      <c r="K127" s="223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130</v>
      </c>
      <c r="AU127" s="233" t="s">
        <v>82</v>
      </c>
      <c r="AV127" s="13" t="s">
        <v>82</v>
      </c>
      <c r="AW127" s="13" t="s">
        <v>33</v>
      </c>
      <c r="AX127" s="13" t="s">
        <v>72</v>
      </c>
      <c r="AY127" s="233" t="s">
        <v>119</v>
      </c>
    </row>
    <row r="128" s="14" customFormat="1">
      <c r="A128" s="14"/>
      <c r="B128" s="234"/>
      <c r="C128" s="235"/>
      <c r="D128" s="224" t="s">
        <v>130</v>
      </c>
      <c r="E128" s="236" t="s">
        <v>19</v>
      </c>
      <c r="F128" s="237" t="s">
        <v>166</v>
      </c>
      <c r="G128" s="235"/>
      <c r="H128" s="238">
        <v>1228.874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130</v>
      </c>
      <c r="AU128" s="244" t="s">
        <v>82</v>
      </c>
      <c r="AV128" s="14" t="s">
        <v>126</v>
      </c>
      <c r="AW128" s="14" t="s">
        <v>33</v>
      </c>
      <c r="AX128" s="14" t="s">
        <v>80</v>
      </c>
      <c r="AY128" s="244" t="s">
        <v>119</v>
      </c>
    </row>
    <row r="129" s="2" customFormat="1" ht="37.8" customHeight="1">
      <c r="A129" s="38"/>
      <c r="B129" s="39"/>
      <c r="C129" s="204" t="s">
        <v>193</v>
      </c>
      <c r="D129" s="204" t="s">
        <v>121</v>
      </c>
      <c r="E129" s="205" t="s">
        <v>194</v>
      </c>
      <c r="F129" s="206" t="s">
        <v>195</v>
      </c>
      <c r="G129" s="207" t="s">
        <v>154</v>
      </c>
      <c r="H129" s="208">
        <v>816.52800000000002</v>
      </c>
      <c r="I129" s="209"/>
      <c r="J129" s="210">
        <f>ROUND(I129*H129,2)</f>
        <v>0</v>
      </c>
      <c r="K129" s="206" t="s">
        <v>19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126</v>
      </c>
      <c r="AT129" s="215" t="s">
        <v>121</v>
      </c>
      <c r="AU129" s="215" t="s">
        <v>82</v>
      </c>
      <c r="AY129" s="17" t="s">
        <v>119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126</v>
      </c>
      <c r="BM129" s="215" t="s">
        <v>196</v>
      </c>
    </row>
    <row r="130" s="13" customFormat="1">
      <c r="A130" s="13"/>
      <c r="B130" s="222"/>
      <c r="C130" s="223"/>
      <c r="D130" s="224" t="s">
        <v>130</v>
      </c>
      <c r="E130" s="225" t="s">
        <v>19</v>
      </c>
      <c r="F130" s="226" t="s">
        <v>164</v>
      </c>
      <c r="G130" s="223"/>
      <c r="H130" s="227">
        <v>295.11399999999998</v>
      </c>
      <c r="I130" s="228"/>
      <c r="J130" s="223"/>
      <c r="K130" s="223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130</v>
      </c>
      <c r="AU130" s="233" t="s">
        <v>82</v>
      </c>
      <c r="AV130" s="13" t="s">
        <v>82</v>
      </c>
      <c r="AW130" s="13" t="s">
        <v>33</v>
      </c>
      <c r="AX130" s="13" t="s">
        <v>72</v>
      </c>
      <c r="AY130" s="233" t="s">
        <v>119</v>
      </c>
    </row>
    <row r="131" s="13" customFormat="1">
      <c r="A131" s="13"/>
      <c r="B131" s="222"/>
      <c r="C131" s="223"/>
      <c r="D131" s="224" t="s">
        <v>130</v>
      </c>
      <c r="E131" s="225" t="s">
        <v>19</v>
      </c>
      <c r="F131" s="226" t="s">
        <v>165</v>
      </c>
      <c r="G131" s="223"/>
      <c r="H131" s="227">
        <v>16.800000000000001</v>
      </c>
      <c r="I131" s="228"/>
      <c r="J131" s="223"/>
      <c r="K131" s="223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130</v>
      </c>
      <c r="AU131" s="233" t="s">
        <v>82</v>
      </c>
      <c r="AV131" s="13" t="s">
        <v>82</v>
      </c>
      <c r="AW131" s="13" t="s">
        <v>33</v>
      </c>
      <c r="AX131" s="13" t="s">
        <v>72</v>
      </c>
      <c r="AY131" s="233" t="s">
        <v>119</v>
      </c>
    </row>
    <row r="132" s="13" customFormat="1">
      <c r="A132" s="13"/>
      <c r="B132" s="222"/>
      <c r="C132" s="223"/>
      <c r="D132" s="224" t="s">
        <v>130</v>
      </c>
      <c r="E132" s="225" t="s">
        <v>19</v>
      </c>
      <c r="F132" s="226" t="s">
        <v>172</v>
      </c>
      <c r="G132" s="223"/>
      <c r="H132" s="227">
        <v>595.29999999999995</v>
      </c>
      <c r="I132" s="228"/>
      <c r="J132" s="223"/>
      <c r="K132" s="223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130</v>
      </c>
      <c r="AU132" s="233" t="s">
        <v>82</v>
      </c>
      <c r="AV132" s="13" t="s">
        <v>82</v>
      </c>
      <c r="AW132" s="13" t="s">
        <v>33</v>
      </c>
      <c r="AX132" s="13" t="s">
        <v>72</v>
      </c>
      <c r="AY132" s="233" t="s">
        <v>119</v>
      </c>
    </row>
    <row r="133" s="13" customFormat="1">
      <c r="A133" s="13"/>
      <c r="B133" s="222"/>
      <c r="C133" s="223"/>
      <c r="D133" s="224" t="s">
        <v>130</v>
      </c>
      <c r="E133" s="225" t="s">
        <v>19</v>
      </c>
      <c r="F133" s="226" t="s">
        <v>173</v>
      </c>
      <c r="G133" s="223"/>
      <c r="H133" s="227">
        <v>321.66000000000003</v>
      </c>
      <c r="I133" s="228"/>
      <c r="J133" s="223"/>
      <c r="K133" s="223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130</v>
      </c>
      <c r="AU133" s="233" t="s">
        <v>82</v>
      </c>
      <c r="AV133" s="13" t="s">
        <v>82</v>
      </c>
      <c r="AW133" s="13" t="s">
        <v>33</v>
      </c>
      <c r="AX133" s="13" t="s">
        <v>72</v>
      </c>
      <c r="AY133" s="233" t="s">
        <v>119</v>
      </c>
    </row>
    <row r="134" s="13" customFormat="1">
      <c r="A134" s="13"/>
      <c r="B134" s="222"/>
      <c r="C134" s="223"/>
      <c r="D134" s="224" t="s">
        <v>130</v>
      </c>
      <c r="E134" s="225" t="s">
        <v>19</v>
      </c>
      <c r="F134" s="226" t="s">
        <v>197</v>
      </c>
      <c r="G134" s="223"/>
      <c r="H134" s="227">
        <v>-119.94799999999999</v>
      </c>
      <c r="I134" s="228"/>
      <c r="J134" s="223"/>
      <c r="K134" s="223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130</v>
      </c>
      <c r="AU134" s="233" t="s">
        <v>82</v>
      </c>
      <c r="AV134" s="13" t="s">
        <v>82</v>
      </c>
      <c r="AW134" s="13" t="s">
        <v>33</v>
      </c>
      <c r="AX134" s="13" t="s">
        <v>72</v>
      </c>
      <c r="AY134" s="233" t="s">
        <v>119</v>
      </c>
    </row>
    <row r="135" s="13" customFormat="1">
      <c r="A135" s="13"/>
      <c r="B135" s="222"/>
      <c r="C135" s="223"/>
      <c r="D135" s="224" t="s">
        <v>130</v>
      </c>
      <c r="E135" s="225" t="s">
        <v>19</v>
      </c>
      <c r="F135" s="226" t="s">
        <v>198</v>
      </c>
      <c r="G135" s="223"/>
      <c r="H135" s="227">
        <v>-5.5590000000000002</v>
      </c>
      <c r="I135" s="228"/>
      <c r="J135" s="223"/>
      <c r="K135" s="223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130</v>
      </c>
      <c r="AU135" s="233" t="s">
        <v>82</v>
      </c>
      <c r="AV135" s="13" t="s">
        <v>82</v>
      </c>
      <c r="AW135" s="13" t="s">
        <v>33</v>
      </c>
      <c r="AX135" s="13" t="s">
        <v>72</v>
      </c>
      <c r="AY135" s="233" t="s">
        <v>119</v>
      </c>
    </row>
    <row r="136" s="13" customFormat="1">
      <c r="A136" s="13"/>
      <c r="B136" s="222"/>
      <c r="C136" s="223"/>
      <c r="D136" s="224" t="s">
        <v>130</v>
      </c>
      <c r="E136" s="225" t="s">
        <v>19</v>
      </c>
      <c r="F136" s="226" t="s">
        <v>199</v>
      </c>
      <c r="G136" s="223"/>
      <c r="H136" s="227">
        <v>-98.284999999999997</v>
      </c>
      <c r="I136" s="228"/>
      <c r="J136" s="223"/>
      <c r="K136" s="223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130</v>
      </c>
      <c r="AU136" s="233" t="s">
        <v>82</v>
      </c>
      <c r="AV136" s="13" t="s">
        <v>82</v>
      </c>
      <c r="AW136" s="13" t="s">
        <v>33</v>
      </c>
      <c r="AX136" s="13" t="s">
        <v>72</v>
      </c>
      <c r="AY136" s="233" t="s">
        <v>119</v>
      </c>
    </row>
    <row r="137" s="13" customFormat="1">
      <c r="A137" s="13"/>
      <c r="B137" s="222"/>
      <c r="C137" s="223"/>
      <c r="D137" s="224" t="s">
        <v>130</v>
      </c>
      <c r="E137" s="225" t="s">
        <v>19</v>
      </c>
      <c r="F137" s="226" t="s">
        <v>200</v>
      </c>
      <c r="G137" s="223"/>
      <c r="H137" s="227">
        <v>-1.3799999999999999</v>
      </c>
      <c r="I137" s="228"/>
      <c r="J137" s="223"/>
      <c r="K137" s="223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130</v>
      </c>
      <c r="AU137" s="233" t="s">
        <v>82</v>
      </c>
      <c r="AV137" s="13" t="s">
        <v>82</v>
      </c>
      <c r="AW137" s="13" t="s">
        <v>33</v>
      </c>
      <c r="AX137" s="13" t="s">
        <v>72</v>
      </c>
      <c r="AY137" s="233" t="s">
        <v>119</v>
      </c>
    </row>
    <row r="138" s="13" customFormat="1">
      <c r="A138" s="13"/>
      <c r="B138" s="222"/>
      <c r="C138" s="223"/>
      <c r="D138" s="224" t="s">
        <v>130</v>
      </c>
      <c r="E138" s="225" t="s">
        <v>19</v>
      </c>
      <c r="F138" s="226" t="s">
        <v>201</v>
      </c>
      <c r="G138" s="223"/>
      <c r="H138" s="227">
        <v>-147.68000000000001</v>
      </c>
      <c r="I138" s="228"/>
      <c r="J138" s="223"/>
      <c r="K138" s="223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130</v>
      </c>
      <c r="AU138" s="233" t="s">
        <v>82</v>
      </c>
      <c r="AV138" s="13" t="s">
        <v>82</v>
      </c>
      <c r="AW138" s="13" t="s">
        <v>33</v>
      </c>
      <c r="AX138" s="13" t="s">
        <v>72</v>
      </c>
      <c r="AY138" s="233" t="s">
        <v>119</v>
      </c>
    </row>
    <row r="139" s="13" customFormat="1">
      <c r="A139" s="13"/>
      <c r="B139" s="222"/>
      <c r="C139" s="223"/>
      <c r="D139" s="224" t="s">
        <v>130</v>
      </c>
      <c r="E139" s="225" t="s">
        <v>19</v>
      </c>
      <c r="F139" s="226" t="s">
        <v>202</v>
      </c>
      <c r="G139" s="223"/>
      <c r="H139" s="227">
        <v>-39.494</v>
      </c>
      <c r="I139" s="228"/>
      <c r="J139" s="223"/>
      <c r="K139" s="223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130</v>
      </c>
      <c r="AU139" s="233" t="s">
        <v>82</v>
      </c>
      <c r="AV139" s="13" t="s">
        <v>82</v>
      </c>
      <c r="AW139" s="13" t="s">
        <v>33</v>
      </c>
      <c r="AX139" s="13" t="s">
        <v>72</v>
      </c>
      <c r="AY139" s="233" t="s">
        <v>119</v>
      </c>
    </row>
    <row r="140" s="14" customFormat="1">
      <c r="A140" s="14"/>
      <c r="B140" s="234"/>
      <c r="C140" s="235"/>
      <c r="D140" s="224" t="s">
        <v>130</v>
      </c>
      <c r="E140" s="236" t="s">
        <v>19</v>
      </c>
      <c r="F140" s="237" t="s">
        <v>166</v>
      </c>
      <c r="G140" s="235"/>
      <c r="H140" s="238">
        <v>816.52800000000002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130</v>
      </c>
      <c r="AU140" s="244" t="s">
        <v>82</v>
      </c>
      <c r="AV140" s="14" t="s">
        <v>126</v>
      </c>
      <c r="AW140" s="14" t="s">
        <v>33</v>
      </c>
      <c r="AX140" s="14" t="s">
        <v>80</v>
      </c>
      <c r="AY140" s="244" t="s">
        <v>119</v>
      </c>
    </row>
    <row r="141" s="2" customFormat="1" ht="24.15" customHeight="1">
      <c r="A141" s="38"/>
      <c r="B141" s="39"/>
      <c r="C141" s="245" t="s">
        <v>203</v>
      </c>
      <c r="D141" s="245" t="s">
        <v>204</v>
      </c>
      <c r="E141" s="246" t="s">
        <v>205</v>
      </c>
      <c r="F141" s="247" t="s">
        <v>206</v>
      </c>
      <c r="G141" s="248" t="s">
        <v>207</v>
      </c>
      <c r="H141" s="249">
        <v>2170.3310000000001</v>
      </c>
      <c r="I141" s="250"/>
      <c r="J141" s="251">
        <f>ROUND(I141*H141,2)</f>
        <v>0</v>
      </c>
      <c r="K141" s="247" t="s">
        <v>208</v>
      </c>
      <c r="L141" s="252"/>
      <c r="M141" s="253" t="s">
        <v>19</v>
      </c>
      <c r="N141" s="254" t="s">
        <v>43</v>
      </c>
      <c r="O141" s="84"/>
      <c r="P141" s="213">
        <f>O141*H141</f>
        <v>0</v>
      </c>
      <c r="Q141" s="213">
        <v>1</v>
      </c>
      <c r="R141" s="213">
        <f>Q141*H141</f>
        <v>2170.3310000000001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167</v>
      </c>
      <c r="AT141" s="215" t="s">
        <v>204</v>
      </c>
      <c r="AU141" s="215" t="s">
        <v>82</v>
      </c>
      <c r="AY141" s="17" t="s">
        <v>119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80</v>
      </c>
      <c r="BK141" s="216">
        <f>ROUND(I141*H141,2)</f>
        <v>0</v>
      </c>
      <c r="BL141" s="17" t="s">
        <v>126</v>
      </c>
      <c r="BM141" s="215" t="s">
        <v>209</v>
      </c>
    </row>
    <row r="142" s="13" customFormat="1">
      <c r="A142" s="13"/>
      <c r="B142" s="222"/>
      <c r="C142" s="223"/>
      <c r="D142" s="224" t="s">
        <v>130</v>
      </c>
      <c r="E142" s="225" t="s">
        <v>19</v>
      </c>
      <c r="F142" s="226" t="s">
        <v>164</v>
      </c>
      <c r="G142" s="223"/>
      <c r="H142" s="227">
        <v>295.11399999999998</v>
      </c>
      <c r="I142" s="228"/>
      <c r="J142" s="223"/>
      <c r="K142" s="223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130</v>
      </c>
      <c r="AU142" s="233" t="s">
        <v>82</v>
      </c>
      <c r="AV142" s="13" t="s">
        <v>82</v>
      </c>
      <c r="AW142" s="13" t="s">
        <v>33</v>
      </c>
      <c r="AX142" s="13" t="s">
        <v>72</v>
      </c>
      <c r="AY142" s="233" t="s">
        <v>119</v>
      </c>
    </row>
    <row r="143" s="13" customFormat="1">
      <c r="A143" s="13"/>
      <c r="B143" s="222"/>
      <c r="C143" s="223"/>
      <c r="D143" s="224" t="s">
        <v>130</v>
      </c>
      <c r="E143" s="225" t="s">
        <v>19</v>
      </c>
      <c r="F143" s="226" t="s">
        <v>165</v>
      </c>
      <c r="G143" s="223"/>
      <c r="H143" s="227">
        <v>16.800000000000001</v>
      </c>
      <c r="I143" s="228"/>
      <c r="J143" s="223"/>
      <c r="K143" s="223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130</v>
      </c>
      <c r="AU143" s="233" t="s">
        <v>82</v>
      </c>
      <c r="AV143" s="13" t="s">
        <v>82</v>
      </c>
      <c r="AW143" s="13" t="s">
        <v>33</v>
      </c>
      <c r="AX143" s="13" t="s">
        <v>72</v>
      </c>
      <c r="AY143" s="233" t="s">
        <v>119</v>
      </c>
    </row>
    <row r="144" s="13" customFormat="1">
      <c r="A144" s="13"/>
      <c r="B144" s="222"/>
      <c r="C144" s="223"/>
      <c r="D144" s="224" t="s">
        <v>130</v>
      </c>
      <c r="E144" s="225" t="s">
        <v>19</v>
      </c>
      <c r="F144" s="226" t="s">
        <v>172</v>
      </c>
      <c r="G144" s="223"/>
      <c r="H144" s="227">
        <v>595.29999999999995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130</v>
      </c>
      <c r="AU144" s="233" t="s">
        <v>82</v>
      </c>
      <c r="AV144" s="13" t="s">
        <v>82</v>
      </c>
      <c r="AW144" s="13" t="s">
        <v>33</v>
      </c>
      <c r="AX144" s="13" t="s">
        <v>72</v>
      </c>
      <c r="AY144" s="233" t="s">
        <v>119</v>
      </c>
    </row>
    <row r="145" s="13" customFormat="1">
      <c r="A145" s="13"/>
      <c r="B145" s="222"/>
      <c r="C145" s="223"/>
      <c r="D145" s="224" t="s">
        <v>130</v>
      </c>
      <c r="E145" s="225" t="s">
        <v>19</v>
      </c>
      <c r="F145" s="226" t="s">
        <v>173</v>
      </c>
      <c r="G145" s="223"/>
      <c r="H145" s="227">
        <v>321.66000000000003</v>
      </c>
      <c r="I145" s="228"/>
      <c r="J145" s="223"/>
      <c r="K145" s="223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130</v>
      </c>
      <c r="AU145" s="233" t="s">
        <v>82</v>
      </c>
      <c r="AV145" s="13" t="s">
        <v>82</v>
      </c>
      <c r="AW145" s="13" t="s">
        <v>33</v>
      </c>
      <c r="AX145" s="13" t="s">
        <v>72</v>
      </c>
      <c r="AY145" s="233" t="s">
        <v>119</v>
      </c>
    </row>
    <row r="146" s="13" customFormat="1">
      <c r="A146" s="13"/>
      <c r="B146" s="222"/>
      <c r="C146" s="223"/>
      <c r="D146" s="224" t="s">
        <v>130</v>
      </c>
      <c r="E146" s="225" t="s">
        <v>19</v>
      </c>
      <c r="F146" s="226" t="s">
        <v>197</v>
      </c>
      <c r="G146" s="223"/>
      <c r="H146" s="227">
        <v>-119.94799999999999</v>
      </c>
      <c r="I146" s="228"/>
      <c r="J146" s="223"/>
      <c r="K146" s="223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130</v>
      </c>
      <c r="AU146" s="233" t="s">
        <v>82</v>
      </c>
      <c r="AV146" s="13" t="s">
        <v>82</v>
      </c>
      <c r="AW146" s="13" t="s">
        <v>33</v>
      </c>
      <c r="AX146" s="13" t="s">
        <v>72</v>
      </c>
      <c r="AY146" s="233" t="s">
        <v>119</v>
      </c>
    </row>
    <row r="147" s="13" customFormat="1">
      <c r="A147" s="13"/>
      <c r="B147" s="222"/>
      <c r="C147" s="223"/>
      <c r="D147" s="224" t="s">
        <v>130</v>
      </c>
      <c r="E147" s="225" t="s">
        <v>19</v>
      </c>
      <c r="F147" s="226" t="s">
        <v>198</v>
      </c>
      <c r="G147" s="223"/>
      <c r="H147" s="227">
        <v>-5.5590000000000002</v>
      </c>
      <c r="I147" s="228"/>
      <c r="J147" s="223"/>
      <c r="K147" s="223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130</v>
      </c>
      <c r="AU147" s="233" t="s">
        <v>82</v>
      </c>
      <c r="AV147" s="13" t="s">
        <v>82</v>
      </c>
      <c r="AW147" s="13" t="s">
        <v>33</v>
      </c>
      <c r="AX147" s="13" t="s">
        <v>72</v>
      </c>
      <c r="AY147" s="233" t="s">
        <v>119</v>
      </c>
    </row>
    <row r="148" s="13" customFormat="1">
      <c r="A148" s="13"/>
      <c r="B148" s="222"/>
      <c r="C148" s="223"/>
      <c r="D148" s="224" t="s">
        <v>130</v>
      </c>
      <c r="E148" s="225" t="s">
        <v>19</v>
      </c>
      <c r="F148" s="226" t="s">
        <v>199</v>
      </c>
      <c r="G148" s="223"/>
      <c r="H148" s="227">
        <v>-98.284999999999997</v>
      </c>
      <c r="I148" s="228"/>
      <c r="J148" s="223"/>
      <c r="K148" s="223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130</v>
      </c>
      <c r="AU148" s="233" t="s">
        <v>82</v>
      </c>
      <c r="AV148" s="13" t="s">
        <v>82</v>
      </c>
      <c r="AW148" s="13" t="s">
        <v>33</v>
      </c>
      <c r="AX148" s="13" t="s">
        <v>72</v>
      </c>
      <c r="AY148" s="233" t="s">
        <v>119</v>
      </c>
    </row>
    <row r="149" s="13" customFormat="1">
      <c r="A149" s="13"/>
      <c r="B149" s="222"/>
      <c r="C149" s="223"/>
      <c r="D149" s="224" t="s">
        <v>130</v>
      </c>
      <c r="E149" s="225" t="s">
        <v>19</v>
      </c>
      <c r="F149" s="226" t="s">
        <v>200</v>
      </c>
      <c r="G149" s="223"/>
      <c r="H149" s="227">
        <v>-1.3799999999999999</v>
      </c>
      <c r="I149" s="228"/>
      <c r="J149" s="223"/>
      <c r="K149" s="223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130</v>
      </c>
      <c r="AU149" s="233" t="s">
        <v>82</v>
      </c>
      <c r="AV149" s="13" t="s">
        <v>82</v>
      </c>
      <c r="AW149" s="13" t="s">
        <v>33</v>
      </c>
      <c r="AX149" s="13" t="s">
        <v>72</v>
      </c>
      <c r="AY149" s="233" t="s">
        <v>119</v>
      </c>
    </row>
    <row r="150" s="13" customFormat="1">
      <c r="A150" s="13"/>
      <c r="B150" s="222"/>
      <c r="C150" s="223"/>
      <c r="D150" s="224" t="s">
        <v>130</v>
      </c>
      <c r="E150" s="225" t="s">
        <v>19</v>
      </c>
      <c r="F150" s="226" t="s">
        <v>201</v>
      </c>
      <c r="G150" s="223"/>
      <c r="H150" s="227">
        <v>-147.68000000000001</v>
      </c>
      <c r="I150" s="228"/>
      <c r="J150" s="223"/>
      <c r="K150" s="223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130</v>
      </c>
      <c r="AU150" s="233" t="s">
        <v>82</v>
      </c>
      <c r="AV150" s="13" t="s">
        <v>82</v>
      </c>
      <c r="AW150" s="13" t="s">
        <v>33</v>
      </c>
      <c r="AX150" s="13" t="s">
        <v>72</v>
      </c>
      <c r="AY150" s="233" t="s">
        <v>119</v>
      </c>
    </row>
    <row r="151" s="13" customFormat="1">
      <c r="A151" s="13"/>
      <c r="B151" s="222"/>
      <c r="C151" s="223"/>
      <c r="D151" s="224" t="s">
        <v>130</v>
      </c>
      <c r="E151" s="225" t="s">
        <v>19</v>
      </c>
      <c r="F151" s="226" t="s">
        <v>202</v>
      </c>
      <c r="G151" s="223"/>
      <c r="H151" s="227">
        <v>-39.494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130</v>
      </c>
      <c r="AU151" s="233" t="s">
        <v>82</v>
      </c>
      <c r="AV151" s="13" t="s">
        <v>82</v>
      </c>
      <c r="AW151" s="13" t="s">
        <v>33</v>
      </c>
      <c r="AX151" s="13" t="s">
        <v>72</v>
      </c>
      <c r="AY151" s="233" t="s">
        <v>119</v>
      </c>
    </row>
    <row r="152" s="14" customFormat="1">
      <c r="A152" s="14"/>
      <c r="B152" s="234"/>
      <c r="C152" s="235"/>
      <c r="D152" s="224" t="s">
        <v>130</v>
      </c>
      <c r="E152" s="236" t="s">
        <v>19</v>
      </c>
      <c r="F152" s="237" t="s">
        <v>166</v>
      </c>
      <c r="G152" s="235"/>
      <c r="H152" s="238">
        <v>816.52800000000002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130</v>
      </c>
      <c r="AU152" s="244" t="s">
        <v>82</v>
      </c>
      <c r="AV152" s="14" t="s">
        <v>126</v>
      </c>
      <c r="AW152" s="14" t="s">
        <v>33</v>
      </c>
      <c r="AX152" s="14" t="s">
        <v>72</v>
      </c>
      <c r="AY152" s="244" t="s">
        <v>119</v>
      </c>
    </row>
    <row r="153" s="13" customFormat="1">
      <c r="A153" s="13"/>
      <c r="B153" s="222"/>
      <c r="C153" s="223"/>
      <c r="D153" s="224" t="s">
        <v>130</v>
      </c>
      <c r="E153" s="225" t="s">
        <v>19</v>
      </c>
      <c r="F153" s="226" t="s">
        <v>210</v>
      </c>
      <c r="G153" s="223"/>
      <c r="H153" s="227">
        <v>2170.3310000000001</v>
      </c>
      <c r="I153" s="228"/>
      <c r="J153" s="223"/>
      <c r="K153" s="223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130</v>
      </c>
      <c r="AU153" s="233" t="s">
        <v>82</v>
      </c>
      <c r="AV153" s="13" t="s">
        <v>82</v>
      </c>
      <c r="AW153" s="13" t="s">
        <v>33</v>
      </c>
      <c r="AX153" s="13" t="s">
        <v>80</v>
      </c>
      <c r="AY153" s="233" t="s">
        <v>119</v>
      </c>
    </row>
    <row r="154" s="2" customFormat="1" ht="16.5" customHeight="1">
      <c r="A154" s="38"/>
      <c r="B154" s="39"/>
      <c r="C154" s="204" t="s">
        <v>211</v>
      </c>
      <c r="D154" s="204" t="s">
        <v>121</v>
      </c>
      <c r="E154" s="205" t="s">
        <v>212</v>
      </c>
      <c r="F154" s="206" t="s">
        <v>213</v>
      </c>
      <c r="G154" s="207" t="s">
        <v>154</v>
      </c>
      <c r="H154" s="208">
        <v>1228.874</v>
      </c>
      <c r="I154" s="209"/>
      <c r="J154" s="210">
        <f>ROUND(I154*H154,2)</f>
        <v>0</v>
      </c>
      <c r="K154" s="206" t="s">
        <v>19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126</v>
      </c>
      <c r="AT154" s="215" t="s">
        <v>121</v>
      </c>
      <c r="AU154" s="215" t="s">
        <v>82</v>
      </c>
      <c r="AY154" s="17" t="s">
        <v>119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80</v>
      </c>
      <c r="BK154" s="216">
        <f>ROUND(I154*H154,2)</f>
        <v>0</v>
      </c>
      <c r="BL154" s="17" t="s">
        <v>126</v>
      </c>
      <c r="BM154" s="215" t="s">
        <v>214</v>
      </c>
    </row>
    <row r="155" s="13" customFormat="1">
      <c r="A155" s="13"/>
      <c r="B155" s="222"/>
      <c r="C155" s="223"/>
      <c r="D155" s="224" t="s">
        <v>130</v>
      </c>
      <c r="E155" s="225" t="s">
        <v>19</v>
      </c>
      <c r="F155" s="226" t="s">
        <v>164</v>
      </c>
      <c r="G155" s="223"/>
      <c r="H155" s="227">
        <v>295.11399999999998</v>
      </c>
      <c r="I155" s="228"/>
      <c r="J155" s="223"/>
      <c r="K155" s="223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130</v>
      </c>
      <c r="AU155" s="233" t="s">
        <v>82</v>
      </c>
      <c r="AV155" s="13" t="s">
        <v>82</v>
      </c>
      <c r="AW155" s="13" t="s">
        <v>33</v>
      </c>
      <c r="AX155" s="13" t="s">
        <v>72</v>
      </c>
      <c r="AY155" s="233" t="s">
        <v>119</v>
      </c>
    </row>
    <row r="156" s="13" customFormat="1">
      <c r="A156" s="13"/>
      <c r="B156" s="222"/>
      <c r="C156" s="223"/>
      <c r="D156" s="224" t="s">
        <v>130</v>
      </c>
      <c r="E156" s="225" t="s">
        <v>19</v>
      </c>
      <c r="F156" s="226" t="s">
        <v>165</v>
      </c>
      <c r="G156" s="223"/>
      <c r="H156" s="227">
        <v>16.800000000000001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130</v>
      </c>
      <c r="AU156" s="233" t="s">
        <v>82</v>
      </c>
      <c r="AV156" s="13" t="s">
        <v>82</v>
      </c>
      <c r="AW156" s="13" t="s">
        <v>33</v>
      </c>
      <c r="AX156" s="13" t="s">
        <v>72</v>
      </c>
      <c r="AY156" s="233" t="s">
        <v>119</v>
      </c>
    </row>
    <row r="157" s="13" customFormat="1">
      <c r="A157" s="13"/>
      <c r="B157" s="222"/>
      <c r="C157" s="223"/>
      <c r="D157" s="224" t="s">
        <v>130</v>
      </c>
      <c r="E157" s="225" t="s">
        <v>19</v>
      </c>
      <c r="F157" s="226" t="s">
        <v>172</v>
      </c>
      <c r="G157" s="223"/>
      <c r="H157" s="227">
        <v>595.29999999999995</v>
      </c>
      <c r="I157" s="228"/>
      <c r="J157" s="223"/>
      <c r="K157" s="223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130</v>
      </c>
      <c r="AU157" s="233" t="s">
        <v>82</v>
      </c>
      <c r="AV157" s="13" t="s">
        <v>82</v>
      </c>
      <c r="AW157" s="13" t="s">
        <v>33</v>
      </c>
      <c r="AX157" s="13" t="s">
        <v>72</v>
      </c>
      <c r="AY157" s="233" t="s">
        <v>119</v>
      </c>
    </row>
    <row r="158" s="13" customFormat="1">
      <c r="A158" s="13"/>
      <c r="B158" s="222"/>
      <c r="C158" s="223"/>
      <c r="D158" s="224" t="s">
        <v>130</v>
      </c>
      <c r="E158" s="225" t="s">
        <v>19</v>
      </c>
      <c r="F158" s="226" t="s">
        <v>173</v>
      </c>
      <c r="G158" s="223"/>
      <c r="H158" s="227">
        <v>321.66000000000003</v>
      </c>
      <c r="I158" s="228"/>
      <c r="J158" s="223"/>
      <c r="K158" s="223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130</v>
      </c>
      <c r="AU158" s="233" t="s">
        <v>82</v>
      </c>
      <c r="AV158" s="13" t="s">
        <v>82</v>
      </c>
      <c r="AW158" s="13" t="s">
        <v>33</v>
      </c>
      <c r="AX158" s="13" t="s">
        <v>72</v>
      </c>
      <c r="AY158" s="233" t="s">
        <v>119</v>
      </c>
    </row>
    <row r="159" s="14" customFormat="1">
      <c r="A159" s="14"/>
      <c r="B159" s="234"/>
      <c r="C159" s="235"/>
      <c r="D159" s="224" t="s">
        <v>130</v>
      </c>
      <c r="E159" s="236" t="s">
        <v>19</v>
      </c>
      <c r="F159" s="237" t="s">
        <v>166</v>
      </c>
      <c r="G159" s="235"/>
      <c r="H159" s="238">
        <v>1228.874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130</v>
      </c>
      <c r="AU159" s="244" t="s">
        <v>82</v>
      </c>
      <c r="AV159" s="14" t="s">
        <v>126</v>
      </c>
      <c r="AW159" s="14" t="s">
        <v>33</v>
      </c>
      <c r="AX159" s="14" t="s">
        <v>80</v>
      </c>
      <c r="AY159" s="244" t="s">
        <v>119</v>
      </c>
    </row>
    <row r="160" s="2" customFormat="1" ht="21.75" customHeight="1">
      <c r="A160" s="38"/>
      <c r="B160" s="39"/>
      <c r="C160" s="204" t="s">
        <v>8</v>
      </c>
      <c r="D160" s="204" t="s">
        <v>121</v>
      </c>
      <c r="E160" s="205" t="s">
        <v>215</v>
      </c>
      <c r="F160" s="206" t="s">
        <v>216</v>
      </c>
      <c r="G160" s="207" t="s">
        <v>207</v>
      </c>
      <c r="H160" s="208">
        <v>2703.5230000000001</v>
      </c>
      <c r="I160" s="209"/>
      <c r="J160" s="210">
        <f>ROUND(I160*H160,2)</f>
        <v>0</v>
      </c>
      <c r="K160" s="206" t="s">
        <v>217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126</v>
      </c>
      <c r="AT160" s="215" t="s">
        <v>121</v>
      </c>
      <c r="AU160" s="215" t="s">
        <v>82</v>
      </c>
      <c r="AY160" s="17" t="s">
        <v>119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80</v>
      </c>
      <c r="BK160" s="216">
        <f>ROUND(I160*H160,2)</f>
        <v>0</v>
      </c>
      <c r="BL160" s="17" t="s">
        <v>126</v>
      </c>
      <c r="BM160" s="215" t="s">
        <v>218</v>
      </c>
    </row>
    <row r="161" s="13" customFormat="1">
      <c r="A161" s="13"/>
      <c r="B161" s="222"/>
      <c r="C161" s="223"/>
      <c r="D161" s="224" t="s">
        <v>130</v>
      </c>
      <c r="E161" s="225" t="s">
        <v>19</v>
      </c>
      <c r="F161" s="226" t="s">
        <v>164</v>
      </c>
      <c r="G161" s="223"/>
      <c r="H161" s="227">
        <v>295.11399999999998</v>
      </c>
      <c r="I161" s="228"/>
      <c r="J161" s="223"/>
      <c r="K161" s="223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130</v>
      </c>
      <c r="AU161" s="233" t="s">
        <v>82</v>
      </c>
      <c r="AV161" s="13" t="s">
        <v>82</v>
      </c>
      <c r="AW161" s="13" t="s">
        <v>33</v>
      </c>
      <c r="AX161" s="13" t="s">
        <v>72</v>
      </c>
      <c r="AY161" s="233" t="s">
        <v>119</v>
      </c>
    </row>
    <row r="162" s="13" customFormat="1">
      <c r="A162" s="13"/>
      <c r="B162" s="222"/>
      <c r="C162" s="223"/>
      <c r="D162" s="224" t="s">
        <v>130</v>
      </c>
      <c r="E162" s="225" t="s">
        <v>19</v>
      </c>
      <c r="F162" s="226" t="s">
        <v>165</v>
      </c>
      <c r="G162" s="223"/>
      <c r="H162" s="227">
        <v>16.800000000000001</v>
      </c>
      <c r="I162" s="228"/>
      <c r="J162" s="223"/>
      <c r="K162" s="223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130</v>
      </c>
      <c r="AU162" s="233" t="s">
        <v>82</v>
      </c>
      <c r="AV162" s="13" t="s">
        <v>82</v>
      </c>
      <c r="AW162" s="13" t="s">
        <v>33</v>
      </c>
      <c r="AX162" s="13" t="s">
        <v>72</v>
      </c>
      <c r="AY162" s="233" t="s">
        <v>119</v>
      </c>
    </row>
    <row r="163" s="13" customFormat="1">
      <c r="A163" s="13"/>
      <c r="B163" s="222"/>
      <c r="C163" s="223"/>
      <c r="D163" s="224" t="s">
        <v>130</v>
      </c>
      <c r="E163" s="225" t="s">
        <v>19</v>
      </c>
      <c r="F163" s="226" t="s">
        <v>172</v>
      </c>
      <c r="G163" s="223"/>
      <c r="H163" s="227">
        <v>595.29999999999995</v>
      </c>
      <c r="I163" s="228"/>
      <c r="J163" s="223"/>
      <c r="K163" s="223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130</v>
      </c>
      <c r="AU163" s="233" t="s">
        <v>82</v>
      </c>
      <c r="AV163" s="13" t="s">
        <v>82</v>
      </c>
      <c r="AW163" s="13" t="s">
        <v>33</v>
      </c>
      <c r="AX163" s="13" t="s">
        <v>72</v>
      </c>
      <c r="AY163" s="233" t="s">
        <v>119</v>
      </c>
    </row>
    <row r="164" s="13" customFormat="1">
      <c r="A164" s="13"/>
      <c r="B164" s="222"/>
      <c r="C164" s="223"/>
      <c r="D164" s="224" t="s">
        <v>130</v>
      </c>
      <c r="E164" s="225" t="s">
        <v>19</v>
      </c>
      <c r="F164" s="226" t="s">
        <v>173</v>
      </c>
      <c r="G164" s="223"/>
      <c r="H164" s="227">
        <v>321.66000000000003</v>
      </c>
      <c r="I164" s="228"/>
      <c r="J164" s="223"/>
      <c r="K164" s="223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130</v>
      </c>
      <c r="AU164" s="233" t="s">
        <v>82</v>
      </c>
      <c r="AV164" s="13" t="s">
        <v>82</v>
      </c>
      <c r="AW164" s="13" t="s">
        <v>33</v>
      </c>
      <c r="AX164" s="13" t="s">
        <v>72</v>
      </c>
      <c r="AY164" s="233" t="s">
        <v>119</v>
      </c>
    </row>
    <row r="165" s="14" customFormat="1">
      <c r="A165" s="14"/>
      <c r="B165" s="234"/>
      <c r="C165" s="235"/>
      <c r="D165" s="224" t="s">
        <v>130</v>
      </c>
      <c r="E165" s="236" t="s">
        <v>19</v>
      </c>
      <c r="F165" s="237" t="s">
        <v>166</v>
      </c>
      <c r="G165" s="235"/>
      <c r="H165" s="238">
        <v>1228.874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130</v>
      </c>
      <c r="AU165" s="244" t="s">
        <v>82</v>
      </c>
      <c r="AV165" s="14" t="s">
        <v>126</v>
      </c>
      <c r="AW165" s="14" t="s">
        <v>33</v>
      </c>
      <c r="AX165" s="14" t="s">
        <v>72</v>
      </c>
      <c r="AY165" s="244" t="s">
        <v>119</v>
      </c>
    </row>
    <row r="166" s="13" customFormat="1">
      <c r="A166" s="13"/>
      <c r="B166" s="222"/>
      <c r="C166" s="223"/>
      <c r="D166" s="224" t="s">
        <v>130</v>
      </c>
      <c r="E166" s="225" t="s">
        <v>19</v>
      </c>
      <c r="F166" s="226" t="s">
        <v>219</v>
      </c>
      <c r="G166" s="223"/>
      <c r="H166" s="227">
        <v>2703.5230000000001</v>
      </c>
      <c r="I166" s="228"/>
      <c r="J166" s="223"/>
      <c r="K166" s="223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130</v>
      </c>
      <c r="AU166" s="233" t="s">
        <v>82</v>
      </c>
      <c r="AV166" s="13" t="s">
        <v>82</v>
      </c>
      <c r="AW166" s="13" t="s">
        <v>33</v>
      </c>
      <c r="AX166" s="13" t="s">
        <v>80</v>
      </c>
      <c r="AY166" s="233" t="s">
        <v>119</v>
      </c>
    </row>
    <row r="167" s="2" customFormat="1" ht="16.5" customHeight="1">
      <c r="A167" s="38"/>
      <c r="B167" s="39"/>
      <c r="C167" s="204" t="s">
        <v>220</v>
      </c>
      <c r="D167" s="204" t="s">
        <v>121</v>
      </c>
      <c r="E167" s="205" t="s">
        <v>221</v>
      </c>
      <c r="F167" s="206" t="s">
        <v>222</v>
      </c>
      <c r="G167" s="207" t="s">
        <v>154</v>
      </c>
      <c r="H167" s="208">
        <v>816.52800000000002</v>
      </c>
      <c r="I167" s="209"/>
      <c r="J167" s="210">
        <f>ROUND(I167*H167,2)</f>
        <v>0</v>
      </c>
      <c r="K167" s="206" t="s">
        <v>19</v>
      </c>
      <c r="L167" s="44"/>
      <c r="M167" s="211" t="s">
        <v>19</v>
      </c>
      <c r="N167" s="212" t="s">
        <v>43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126</v>
      </c>
      <c r="AT167" s="215" t="s">
        <v>121</v>
      </c>
      <c r="AU167" s="215" t="s">
        <v>82</v>
      </c>
      <c r="AY167" s="17" t="s">
        <v>119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80</v>
      </c>
      <c r="BK167" s="216">
        <f>ROUND(I167*H167,2)</f>
        <v>0</v>
      </c>
      <c r="BL167" s="17" t="s">
        <v>126</v>
      </c>
      <c r="BM167" s="215" t="s">
        <v>223</v>
      </c>
    </row>
    <row r="168" s="13" customFormat="1">
      <c r="A168" s="13"/>
      <c r="B168" s="222"/>
      <c r="C168" s="223"/>
      <c r="D168" s="224" t="s">
        <v>130</v>
      </c>
      <c r="E168" s="225" t="s">
        <v>19</v>
      </c>
      <c r="F168" s="226" t="s">
        <v>164</v>
      </c>
      <c r="G168" s="223"/>
      <c r="H168" s="227">
        <v>295.11399999999998</v>
      </c>
      <c r="I168" s="228"/>
      <c r="J168" s="223"/>
      <c r="K168" s="223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130</v>
      </c>
      <c r="AU168" s="233" t="s">
        <v>82</v>
      </c>
      <c r="AV168" s="13" t="s">
        <v>82</v>
      </c>
      <c r="AW168" s="13" t="s">
        <v>33</v>
      </c>
      <c r="AX168" s="13" t="s">
        <v>72</v>
      </c>
      <c r="AY168" s="233" t="s">
        <v>119</v>
      </c>
    </row>
    <row r="169" s="13" customFormat="1">
      <c r="A169" s="13"/>
      <c r="B169" s="222"/>
      <c r="C169" s="223"/>
      <c r="D169" s="224" t="s">
        <v>130</v>
      </c>
      <c r="E169" s="225" t="s">
        <v>19</v>
      </c>
      <c r="F169" s="226" t="s">
        <v>165</v>
      </c>
      <c r="G169" s="223"/>
      <c r="H169" s="227">
        <v>16.800000000000001</v>
      </c>
      <c r="I169" s="228"/>
      <c r="J169" s="223"/>
      <c r="K169" s="223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130</v>
      </c>
      <c r="AU169" s="233" t="s">
        <v>82</v>
      </c>
      <c r="AV169" s="13" t="s">
        <v>82</v>
      </c>
      <c r="AW169" s="13" t="s">
        <v>33</v>
      </c>
      <c r="AX169" s="13" t="s">
        <v>72</v>
      </c>
      <c r="AY169" s="233" t="s">
        <v>119</v>
      </c>
    </row>
    <row r="170" s="13" customFormat="1">
      <c r="A170" s="13"/>
      <c r="B170" s="222"/>
      <c r="C170" s="223"/>
      <c r="D170" s="224" t="s">
        <v>130</v>
      </c>
      <c r="E170" s="225" t="s">
        <v>19</v>
      </c>
      <c r="F170" s="226" t="s">
        <v>172</v>
      </c>
      <c r="G170" s="223"/>
      <c r="H170" s="227">
        <v>595.29999999999995</v>
      </c>
      <c r="I170" s="228"/>
      <c r="J170" s="223"/>
      <c r="K170" s="223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130</v>
      </c>
      <c r="AU170" s="233" t="s">
        <v>82</v>
      </c>
      <c r="AV170" s="13" t="s">
        <v>82</v>
      </c>
      <c r="AW170" s="13" t="s">
        <v>33</v>
      </c>
      <c r="AX170" s="13" t="s">
        <v>72</v>
      </c>
      <c r="AY170" s="233" t="s">
        <v>119</v>
      </c>
    </row>
    <row r="171" s="13" customFormat="1">
      <c r="A171" s="13"/>
      <c r="B171" s="222"/>
      <c r="C171" s="223"/>
      <c r="D171" s="224" t="s">
        <v>130</v>
      </c>
      <c r="E171" s="225" t="s">
        <v>19</v>
      </c>
      <c r="F171" s="226" t="s">
        <v>173</v>
      </c>
      <c r="G171" s="223"/>
      <c r="H171" s="227">
        <v>321.66000000000003</v>
      </c>
      <c r="I171" s="228"/>
      <c r="J171" s="223"/>
      <c r="K171" s="223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130</v>
      </c>
      <c r="AU171" s="233" t="s">
        <v>82</v>
      </c>
      <c r="AV171" s="13" t="s">
        <v>82</v>
      </c>
      <c r="AW171" s="13" t="s">
        <v>33</v>
      </c>
      <c r="AX171" s="13" t="s">
        <v>72</v>
      </c>
      <c r="AY171" s="233" t="s">
        <v>119</v>
      </c>
    </row>
    <row r="172" s="13" customFormat="1">
      <c r="A172" s="13"/>
      <c r="B172" s="222"/>
      <c r="C172" s="223"/>
      <c r="D172" s="224" t="s">
        <v>130</v>
      </c>
      <c r="E172" s="225" t="s">
        <v>19</v>
      </c>
      <c r="F172" s="226" t="s">
        <v>197</v>
      </c>
      <c r="G172" s="223"/>
      <c r="H172" s="227">
        <v>-119.94799999999999</v>
      </c>
      <c r="I172" s="228"/>
      <c r="J172" s="223"/>
      <c r="K172" s="223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130</v>
      </c>
      <c r="AU172" s="233" t="s">
        <v>82</v>
      </c>
      <c r="AV172" s="13" t="s">
        <v>82</v>
      </c>
      <c r="AW172" s="13" t="s">
        <v>33</v>
      </c>
      <c r="AX172" s="13" t="s">
        <v>72</v>
      </c>
      <c r="AY172" s="233" t="s">
        <v>119</v>
      </c>
    </row>
    <row r="173" s="13" customFormat="1">
      <c r="A173" s="13"/>
      <c r="B173" s="222"/>
      <c r="C173" s="223"/>
      <c r="D173" s="224" t="s">
        <v>130</v>
      </c>
      <c r="E173" s="225" t="s">
        <v>19</v>
      </c>
      <c r="F173" s="226" t="s">
        <v>198</v>
      </c>
      <c r="G173" s="223"/>
      <c r="H173" s="227">
        <v>-5.5590000000000002</v>
      </c>
      <c r="I173" s="228"/>
      <c r="J173" s="223"/>
      <c r="K173" s="223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130</v>
      </c>
      <c r="AU173" s="233" t="s">
        <v>82</v>
      </c>
      <c r="AV173" s="13" t="s">
        <v>82</v>
      </c>
      <c r="AW173" s="13" t="s">
        <v>33</v>
      </c>
      <c r="AX173" s="13" t="s">
        <v>72</v>
      </c>
      <c r="AY173" s="233" t="s">
        <v>119</v>
      </c>
    </row>
    <row r="174" s="13" customFormat="1">
      <c r="A174" s="13"/>
      <c r="B174" s="222"/>
      <c r="C174" s="223"/>
      <c r="D174" s="224" t="s">
        <v>130</v>
      </c>
      <c r="E174" s="225" t="s">
        <v>19</v>
      </c>
      <c r="F174" s="226" t="s">
        <v>199</v>
      </c>
      <c r="G174" s="223"/>
      <c r="H174" s="227">
        <v>-98.284999999999997</v>
      </c>
      <c r="I174" s="228"/>
      <c r="J174" s="223"/>
      <c r="K174" s="223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130</v>
      </c>
      <c r="AU174" s="233" t="s">
        <v>82</v>
      </c>
      <c r="AV174" s="13" t="s">
        <v>82</v>
      </c>
      <c r="AW174" s="13" t="s">
        <v>33</v>
      </c>
      <c r="AX174" s="13" t="s">
        <v>72</v>
      </c>
      <c r="AY174" s="233" t="s">
        <v>119</v>
      </c>
    </row>
    <row r="175" s="13" customFormat="1">
      <c r="A175" s="13"/>
      <c r="B175" s="222"/>
      <c r="C175" s="223"/>
      <c r="D175" s="224" t="s">
        <v>130</v>
      </c>
      <c r="E175" s="225" t="s">
        <v>19</v>
      </c>
      <c r="F175" s="226" t="s">
        <v>200</v>
      </c>
      <c r="G175" s="223"/>
      <c r="H175" s="227">
        <v>-1.3799999999999999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130</v>
      </c>
      <c r="AU175" s="233" t="s">
        <v>82</v>
      </c>
      <c r="AV175" s="13" t="s">
        <v>82</v>
      </c>
      <c r="AW175" s="13" t="s">
        <v>33</v>
      </c>
      <c r="AX175" s="13" t="s">
        <v>72</v>
      </c>
      <c r="AY175" s="233" t="s">
        <v>119</v>
      </c>
    </row>
    <row r="176" s="13" customFormat="1">
      <c r="A176" s="13"/>
      <c r="B176" s="222"/>
      <c r="C176" s="223"/>
      <c r="D176" s="224" t="s">
        <v>130</v>
      </c>
      <c r="E176" s="225" t="s">
        <v>19</v>
      </c>
      <c r="F176" s="226" t="s">
        <v>201</v>
      </c>
      <c r="G176" s="223"/>
      <c r="H176" s="227">
        <v>-147.68000000000001</v>
      </c>
      <c r="I176" s="228"/>
      <c r="J176" s="223"/>
      <c r="K176" s="223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130</v>
      </c>
      <c r="AU176" s="233" t="s">
        <v>82</v>
      </c>
      <c r="AV176" s="13" t="s">
        <v>82</v>
      </c>
      <c r="AW176" s="13" t="s">
        <v>33</v>
      </c>
      <c r="AX176" s="13" t="s">
        <v>72</v>
      </c>
      <c r="AY176" s="233" t="s">
        <v>119</v>
      </c>
    </row>
    <row r="177" s="13" customFormat="1">
      <c r="A177" s="13"/>
      <c r="B177" s="222"/>
      <c r="C177" s="223"/>
      <c r="D177" s="224" t="s">
        <v>130</v>
      </c>
      <c r="E177" s="225" t="s">
        <v>19</v>
      </c>
      <c r="F177" s="226" t="s">
        <v>202</v>
      </c>
      <c r="G177" s="223"/>
      <c r="H177" s="227">
        <v>-39.494</v>
      </c>
      <c r="I177" s="228"/>
      <c r="J177" s="223"/>
      <c r="K177" s="223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130</v>
      </c>
      <c r="AU177" s="233" t="s">
        <v>82</v>
      </c>
      <c r="AV177" s="13" t="s">
        <v>82</v>
      </c>
      <c r="AW177" s="13" t="s">
        <v>33</v>
      </c>
      <c r="AX177" s="13" t="s">
        <v>72</v>
      </c>
      <c r="AY177" s="233" t="s">
        <v>119</v>
      </c>
    </row>
    <row r="178" s="14" customFormat="1">
      <c r="A178" s="14"/>
      <c r="B178" s="234"/>
      <c r="C178" s="235"/>
      <c r="D178" s="224" t="s">
        <v>130</v>
      </c>
      <c r="E178" s="236" t="s">
        <v>19</v>
      </c>
      <c r="F178" s="237" t="s">
        <v>166</v>
      </c>
      <c r="G178" s="235"/>
      <c r="H178" s="238">
        <v>816.52800000000002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130</v>
      </c>
      <c r="AU178" s="244" t="s">
        <v>82</v>
      </c>
      <c r="AV178" s="14" t="s">
        <v>126</v>
      </c>
      <c r="AW178" s="14" t="s">
        <v>33</v>
      </c>
      <c r="AX178" s="14" t="s">
        <v>80</v>
      </c>
      <c r="AY178" s="244" t="s">
        <v>119</v>
      </c>
    </row>
    <row r="179" s="12" customFormat="1" ht="22.8" customHeight="1">
      <c r="A179" s="12"/>
      <c r="B179" s="188"/>
      <c r="C179" s="189"/>
      <c r="D179" s="190" t="s">
        <v>71</v>
      </c>
      <c r="E179" s="202" t="s">
        <v>137</v>
      </c>
      <c r="F179" s="202" t="s">
        <v>224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SUM(P180:P181)</f>
        <v>0</v>
      </c>
      <c r="Q179" s="196"/>
      <c r="R179" s="197">
        <f>SUM(R180:R181)</f>
        <v>0.057000000000000002</v>
      </c>
      <c r="S179" s="196"/>
      <c r="T179" s="198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80</v>
      </c>
      <c r="AT179" s="200" t="s">
        <v>71</v>
      </c>
      <c r="AU179" s="200" t="s">
        <v>80</v>
      </c>
      <c r="AY179" s="199" t="s">
        <v>119</v>
      </c>
      <c r="BK179" s="201">
        <f>SUM(BK180:BK181)</f>
        <v>0</v>
      </c>
    </row>
    <row r="180" s="2" customFormat="1" ht="24.15" customHeight="1">
      <c r="A180" s="38"/>
      <c r="B180" s="39"/>
      <c r="C180" s="204" t="s">
        <v>225</v>
      </c>
      <c r="D180" s="204" t="s">
        <v>121</v>
      </c>
      <c r="E180" s="205" t="s">
        <v>226</v>
      </c>
      <c r="F180" s="206" t="s">
        <v>227</v>
      </c>
      <c r="G180" s="207" t="s">
        <v>228</v>
      </c>
      <c r="H180" s="208">
        <v>1</v>
      </c>
      <c r="I180" s="209"/>
      <c r="J180" s="210">
        <f>ROUND(I180*H180,2)</f>
        <v>0</v>
      </c>
      <c r="K180" s="206" t="s">
        <v>125</v>
      </c>
      <c r="L180" s="44"/>
      <c r="M180" s="211" t="s">
        <v>19</v>
      </c>
      <c r="N180" s="212" t="s">
        <v>43</v>
      </c>
      <c r="O180" s="84"/>
      <c r="P180" s="213">
        <f>O180*H180</f>
        <v>0</v>
      </c>
      <c r="Q180" s="213">
        <v>0.057000000000000002</v>
      </c>
      <c r="R180" s="213">
        <f>Q180*H180</f>
        <v>0.057000000000000002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126</v>
      </c>
      <c r="AT180" s="215" t="s">
        <v>121</v>
      </c>
      <c r="AU180" s="215" t="s">
        <v>82</v>
      </c>
      <c r="AY180" s="17" t="s">
        <v>119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80</v>
      </c>
      <c r="BK180" s="216">
        <f>ROUND(I180*H180,2)</f>
        <v>0</v>
      </c>
      <c r="BL180" s="17" t="s">
        <v>126</v>
      </c>
      <c r="BM180" s="215" t="s">
        <v>229</v>
      </c>
    </row>
    <row r="181" s="2" customFormat="1">
      <c r="A181" s="38"/>
      <c r="B181" s="39"/>
      <c r="C181" s="40"/>
      <c r="D181" s="217" t="s">
        <v>128</v>
      </c>
      <c r="E181" s="40"/>
      <c r="F181" s="218" t="s">
        <v>230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128</v>
      </c>
      <c r="AU181" s="17" t="s">
        <v>82</v>
      </c>
    </row>
    <row r="182" s="12" customFormat="1" ht="22.8" customHeight="1">
      <c r="A182" s="12"/>
      <c r="B182" s="188"/>
      <c r="C182" s="189"/>
      <c r="D182" s="190" t="s">
        <v>71</v>
      </c>
      <c r="E182" s="202" t="s">
        <v>126</v>
      </c>
      <c r="F182" s="202" t="s">
        <v>231</v>
      </c>
      <c r="G182" s="189"/>
      <c r="H182" s="189"/>
      <c r="I182" s="192"/>
      <c r="J182" s="203">
        <f>BK182</f>
        <v>0</v>
      </c>
      <c r="K182" s="189"/>
      <c r="L182" s="194"/>
      <c r="M182" s="195"/>
      <c r="N182" s="196"/>
      <c r="O182" s="196"/>
      <c r="P182" s="197">
        <f>SUM(P183:P197)</f>
        <v>0</v>
      </c>
      <c r="Q182" s="196"/>
      <c r="R182" s="197">
        <f>SUM(R183:R197)</f>
        <v>0</v>
      </c>
      <c r="S182" s="196"/>
      <c r="T182" s="198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9" t="s">
        <v>80</v>
      </c>
      <c r="AT182" s="200" t="s">
        <v>71</v>
      </c>
      <c r="AU182" s="200" t="s">
        <v>80</v>
      </c>
      <c r="AY182" s="199" t="s">
        <v>119</v>
      </c>
      <c r="BK182" s="201">
        <f>SUM(BK183:BK197)</f>
        <v>0</v>
      </c>
    </row>
    <row r="183" s="2" customFormat="1" ht="16.5" customHeight="1">
      <c r="A183" s="38"/>
      <c r="B183" s="39"/>
      <c r="C183" s="204" t="s">
        <v>232</v>
      </c>
      <c r="D183" s="204" t="s">
        <v>121</v>
      </c>
      <c r="E183" s="205" t="s">
        <v>233</v>
      </c>
      <c r="F183" s="206" t="s">
        <v>234</v>
      </c>
      <c r="G183" s="207" t="s">
        <v>154</v>
      </c>
      <c r="H183" s="208">
        <v>11.051</v>
      </c>
      <c r="I183" s="209"/>
      <c r="J183" s="210">
        <f>ROUND(I183*H183,2)</f>
        <v>0</v>
      </c>
      <c r="K183" s="206" t="s">
        <v>125</v>
      </c>
      <c r="L183" s="44"/>
      <c r="M183" s="211" t="s">
        <v>19</v>
      </c>
      <c r="N183" s="212" t="s">
        <v>43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126</v>
      </c>
      <c r="AT183" s="215" t="s">
        <v>121</v>
      </c>
      <c r="AU183" s="215" t="s">
        <v>82</v>
      </c>
      <c r="AY183" s="17" t="s">
        <v>119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80</v>
      </c>
      <c r="BK183" s="216">
        <f>ROUND(I183*H183,2)</f>
        <v>0</v>
      </c>
      <c r="BL183" s="17" t="s">
        <v>126</v>
      </c>
      <c r="BM183" s="215" t="s">
        <v>235</v>
      </c>
    </row>
    <row r="184" s="2" customFormat="1">
      <c r="A184" s="38"/>
      <c r="B184" s="39"/>
      <c r="C184" s="40"/>
      <c r="D184" s="217" t="s">
        <v>128</v>
      </c>
      <c r="E184" s="40"/>
      <c r="F184" s="218" t="s">
        <v>236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128</v>
      </c>
      <c r="AU184" s="17" t="s">
        <v>82</v>
      </c>
    </row>
    <row r="185" s="13" customFormat="1">
      <c r="A185" s="13"/>
      <c r="B185" s="222"/>
      <c r="C185" s="223"/>
      <c r="D185" s="224" t="s">
        <v>130</v>
      </c>
      <c r="E185" s="225" t="s">
        <v>19</v>
      </c>
      <c r="F185" s="226" t="s">
        <v>237</v>
      </c>
      <c r="G185" s="223"/>
      <c r="H185" s="227">
        <v>11.051</v>
      </c>
      <c r="I185" s="228"/>
      <c r="J185" s="223"/>
      <c r="K185" s="223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130</v>
      </c>
      <c r="AU185" s="233" t="s">
        <v>82</v>
      </c>
      <c r="AV185" s="13" t="s">
        <v>82</v>
      </c>
      <c r="AW185" s="13" t="s">
        <v>33</v>
      </c>
      <c r="AX185" s="13" t="s">
        <v>80</v>
      </c>
      <c r="AY185" s="233" t="s">
        <v>119</v>
      </c>
    </row>
    <row r="186" s="2" customFormat="1" ht="16.5" customHeight="1">
      <c r="A186" s="38"/>
      <c r="B186" s="39"/>
      <c r="C186" s="204" t="s">
        <v>238</v>
      </c>
      <c r="D186" s="204" t="s">
        <v>121</v>
      </c>
      <c r="E186" s="205" t="s">
        <v>239</v>
      </c>
      <c r="F186" s="206" t="s">
        <v>240</v>
      </c>
      <c r="G186" s="207" t="s">
        <v>154</v>
      </c>
      <c r="H186" s="208">
        <v>231.61000000000001</v>
      </c>
      <c r="I186" s="209"/>
      <c r="J186" s="210">
        <f>ROUND(I186*H186,2)</f>
        <v>0</v>
      </c>
      <c r="K186" s="206" t="s">
        <v>125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126</v>
      </c>
      <c r="AT186" s="215" t="s">
        <v>121</v>
      </c>
      <c r="AU186" s="215" t="s">
        <v>82</v>
      </c>
      <c r="AY186" s="17" t="s">
        <v>119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80</v>
      </c>
      <c r="BK186" s="216">
        <f>ROUND(I186*H186,2)</f>
        <v>0</v>
      </c>
      <c r="BL186" s="17" t="s">
        <v>126</v>
      </c>
      <c r="BM186" s="215" t="s">
        <v>241</v>
      </c>
    </row>
    <row r="187" s="2" customFormat="1">
      <c r="A187" s="38"/>
      <c r="B187" s="39"/>
      <c r="C187" s="40"/>
      <c r="D187" s="217" t="s">
        <v>128</v>
      </c>
      <c r="E187" s="40"/>
      <c r="F187" s="218" t="s">
        <v>242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128</v>
      </c>
      <c r="AU187" s="17" t="s">
        <v>82</v>
      </c>
    </row>
    <row r="188" s="13" customFormat="1">
      <c r="A188" s="13"/>
      <c r="B188" s="222"/>
      <c r="C188" s="223"/>
      <c r="D188" s="224" t="s">
        <v>130</v>
      </c>
      <c r="E188" s="225" t="s">
        <v>19</v>
      </c>
      <c r="F188" s="226" t="s">
        <v>243</v>
      </c>
      <c r="G188" s="223"/>
      <c r="H188" s="227">
        <v>98.284999999999997</v>
      </c>
      <c r="I188" s="228"/>
      <c r="J188" s="223"/>
      <c r="K188" s="223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130</v>
      </c>
      <c r="AU188" s="233" t="s">
        <v>82</v>
      </c>
      <c r="AV188" s="13" t="s">
        <v>82</v>
      </c>
      <c r="AW188" s="13" t="s">
        <v>33</v>
      </c>
      <c r="AX188" s="13" t="s">
        <v>72</v>
      </c>
      <c r="AY188" s="233" t="s">
        <v>119</v>
      </c>
    </row>
    <row r="189" s="13" customFormat="1">
      <c r="A189" s="13"/>
      <c r="B189" s="222"/>
      <c r="C189" s="223"/>
      <c r="D189" s="224" t="s">
        <v>130</v>
      </c>
      <c r="E189" s="225" t="s">
        <v>19</v>
      </c>
      <c r="F189" s="226" t="s">
        <v>244</v>
      </c>
      <c r="G189" s="223"/>
      <c r="H189" s="227">
        <v>1.3799999999999999</v>
      </c>
      <c r="I189" s="228"/>
      <c r="J189" s="223"/>
      <c r="K189" s="223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130</v>
      </c>
      <c r="AU189" s="233" t="s">
        <v>82</v>
      </c>
      <c r="AV189" s="13" t="s">
        <v>82</v>
      </c>
      <c r="AW189" s="13" t="s">
        <v>33</v>
      </c>
      <c r="AX189" s="13" t="s">
        <v>72</v>
      </c>
      <c r="AY189" s="233" t="s">
        <v>119</v>
      </c>
    </row>
    <row r="190" s="13" customFormat="1">
      <c r="A190" s="13"/>
      <c r="B190" s="222"/>
      <c r="C190" s="223"/>
      <c r="D190" s="224" t="s">
        <v>130</v>
      </c>
      <c r="E190" s="225" t="s">
        <v>19</v>
      </c>
      <c r="F190" s="226" t="s">
        <v>245</v>
      </c>
      <c r="G190" s="223"/>
      <c r="H190" s="227">
        <v>147.68000000000001</v>
      </c>
      <c r="I190" s="228"/>
      <c r="J190" s="223"/>
      <c r="K190" s="223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130</v>
      </c>
      <c r="AU190" s="233" t="s">
        <v>82</v>
      </c>
      <c r="AV190" s="13" t="s">
        <v>82</v>
      </c>
      <c r="AW190" s="13" t="s">
        <v>33</v>
      </c>
      <c r="AX190" s="13" t="s">
        <v>72</v>
      </c>
      <c r="AY190" s="233" t="s">
        <v>119</v>
      </c>
    </row>
    <row r="191" s="13" customFormat="1">
      <c r="A191" s="13"/>
      <c r="B191" s="222"/>
      <c r="C191" s="223"/>
      <c r="D191" s="224" t="s">
        <v>130</v>
      </c>
      <c r="E191" s="225" t="s">
        <v>19</v>
      </c>
      <c r="F191" s="226" t="s">
        <v>246</v>
      </c>
      <c r="G191" s="223"/>
      <c r="H191" s="227">
        <v>-3.5910000000000002</v>
      </c>
      <c r="I191" s="228"/>
      <c r="J191" s="223"/>
      <c r="K191" s="223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130</v>
      </c>
      <c r="AU191" s="233" t="s">
        <v>82</v>
      </c>
      <c r="AV191" s="13" t="s">
        <v>82</v>
      </c>
      <c r="AW191" s="13" t="s">
        <v>33</v>
      </c>
      <c r="AX191" s="13" t="s">
        <v>72</v>
      </c>
      <c r="AY191" s="233" t="s">
        <v>119</v>
      </c>
    </row>
    <row r="192" s="13" customFormat="1">
      <c r="A192" s="13"/>
      <c r="B192" s="222"/>
      <c r="C192" s="223"/>
      <c r="D192" s="224" t="s">
        <v>130</v>
      </c>
      <c r="E192" s="225" t="s">
        <v>19</v>
      </c>
      <c r="F192" s="226" t="s">
        <v>247</v>
      </c>
      <c r="G192" s="223"/>
      <c r="H192" s="227">
        <v>-0.086999999999999994</v>
      </c>
      <c r="I192" s="228"/>
      <c r="J192" s="223"/>
      <c r="K192" s="223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130</v>
      </c>
      <c r="AU192" s="233" t="s">
        <v>82</v>
      </c>
      <c r="AV192" s="13" t="s">
        <v>82</v>
      </c>
      <c r="AW192" s="13" t="s">
        <v>33</v>
      </c>
      <c r="AX192" s="13" t="s">
        <v>72</v>
      </c>
      <c r="AY192" s="233" t="s">
        <v>119</v>
      </c>
    </row>
    <row r="193" s="13" customFormat="1">
      <c r="A193" s="13"/>
      <c r="B193" s="222"/>
      <c r="C193" s="223"/>
      <c r="D193" s="224" t="s">
        <v>130</v>
      </c>
      <c r="E193" s="225" t="s">
        <v>19</v>
      </c>
      <c r="F193" s="226" t="s">
        <v>248</v>
      </c>
      <c r="G193" s="223"/>
      <c r="H193" s="227">
        <v>-12.057</v>
      </c>
      <c r="I193" s="228"/>
      <c r="J193" s="223"/>
      <c r="K193" s="223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130</v>
      </c>
      <c r="AU193" s="233" t="s">
        <v>82</v>
      </c>
      <c r="AV193" s="13" t="s">
        <v>82</v>
      </c>
      <c r="AW193" s="13" t="s">
        <v>33</v>
      </c>
      <c r="AX193" s="13" t="s">
        <v>72</v>
      </c>
      <c r="AY193" s="233" t="s">
        <v>119</v>
      </c>
    </row>
    <row r="194" s="14" customFormat="1">
      <c r="A194" s="14"/>
      <c r="B194" s="234"/>
      <c r="C194" s="235"/>
      <c r="D194" s="224" t="s">
        <v>130</v>
      </c>
      <c r="E194" s="236" t="s">
        <v>19</v>
      </c>
      <c r="F194" s="237" t="s">
        <v>166</v>
      </c>
      <c r="G194" s="235"/>
      <c r="H194" s="238">
        <v>231.61000000000001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130</v>
      </c>
      <c r="AU194" s="244" t="s">
        <v>82</v>
      </c>
      <c r="AV194" s="14" t="s">
        <v>126</v>
      </c>
      <c r="AW194" s="14" t="s">
        <v>33</v>
      </c>
      <c r="AX194" s="14" t="s">
        <v>80</v>
      </c>
      <c r="AY194" s="244" t="s">
        <v>119</v>
      </c>
    </row>
    <row r="195" s="2" customFormat="1" ht="24.15" customHeight="1">
      <c r="A195" s="38"/>
      <c r="B195" s="39"/>
      <c r="C195" s="204" t="s">
        <v>249</v>
      </c>
      <c r="D195" s="204" t="s">
        <v>121</v>
      </c>
      <c r="E195" s="205" t="s">
        <v>250</v>
      </c>
      <c r="F195" s="206" t="s">
        <v>251</v>
      </c>
      <c r="G195" s="207" t="s">
        <v>154</v>
      </c>
      <c r="H195" s="208">
        <v>11.051</v>
      </c>
      <c r="I195" s="209"/>
      <c r="J195" s="210">
        <f>ROUND(I195*H195,2)</f>
        <v>0</v>
      </c>
      <c r="K195" s="206" t="s">
        <v>125</v>
      </c>
      <c r="L195" s="44"/>
      <c r="M195" s="211" t="s">
        <v>19</v>
      </c>
      <c r="N195" s="212" t="s">
        <v>43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126</v>
      </c>
      <c r="AT195" s="215" t="s">
        <v>121</v>
      </c>
      <c r="AU195" s="215" t="s">
        <v>82</v>
      </c>
      <c r="AY195" s="17" t="s">
        <v>119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80</v>
      </c>
      <c r="BK195" s="216">
        <f>ROUND(I195*H195,2)</f>
        <v>0</v>
      </c>
      <c r="BL195" s="17" t="s">
        <v>126</v>
      </c>
      <c r="BM195" s="215" t="s">
        <v>252</v>
      </c>
    </row>
    <row r="196" s="2" customFormat="1">
      <c r="A196" s="38"/>
      <c r="B196" s="39"/>
      <c r="C196" s="40"/>
      <c r="D196" s="217" t="s">
        <v>128</v>
      </c>
      <c r="E196" s="40"/>
      <c r="F196" s="218" t="s">
        <v>253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128</v>
      </c>
      <c r="AU196" s="17" t="s">
        <v>82</v>
      </c>
    </row>
    <row r="197" s="13" customFormat="1">
      <c r="A197" s="13"/>
      <c r="B197" s="222"/>
      <c r="C197" s="223"/>
      <c r="D197" s="224" t="s">
        <v>130</v>
      </c>
      <c r="E197" s="225" t="s">
        <v>19</v>
      </c>
      <c r="F197" s="226" t="s">
        <v>237</v>
      </c>
      <c r="G197" s="223"/>
      <c r="H197" s="227">
        <v>11.051</v>
      </c>
      <c r="I197" s="228"/>
      <c r="J197" s="223"/>
      <c r="K197" s="223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130</v>
      </c>
      <c r="AU197" s="233" t="s">
        <v>82</v>
      </c>
      <c r="AV197" s="13" t="s">
        <v>82</v>
      </c>
      <c r="AW197" s="13" t="s">
        <v>33</v>
      </c>
      <c r="AX197" s="13" t="s">
        <v>80</v>
      </c>
      <c r="AY197" s="233" t="s">
        <v>119</v>
      </c>
    </row>
    <row r="198" s="12" customFormat="1" ht="22.8" customHeight="1">
      <c r="A198" s="12"/>
      <c r="B198" s="188"/>
      <c r="C198" s="189"/>
      <c r="D198" s="190" t="s">
        <v>71</v>
      </c>
      <c r="E198" s="202" t="s">
        <v>167</v>
      </c>
      <c r="F198" s="202" t="s">
        <v>254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SUM(P199:P229)</f>
        <v>0</v>
      </c>
      <c r="Q198" s="196"/>
      <c r="R198" s="197">
        <f>SUM(R199:R229)</f>
        <v>69.216746999999998</v>
      </c>
      <c r="S198" s="196"/>
      <c r="T198" s="198">
        <f>SUM(T199:T229)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80</v>
      </c>
      <c r="AT198" s="200" t="s">
        <v>71</v>
      </c>
      <c r="AU198" s="200" t="s">
        <v>80</v>
      </c>
      <c r="AY198" s="199" t="s">
        <v>119</v>
      </c>
      <c r="BK198" s="201">
        <f>SUM(BK199:BK229)</f>
        <v>0</v>
      </c>
    </row>
    <row r="199" s="2" customFormat="1" ht="24.15" customHeight="1">
      <c r="A199" s="38"/>
      <c r="B199" s="39"/>
      <c r="C199" s="204" t="s">
        <v>7</v>
      </c>
      <c r="D199" s="204" t="s">
        <v>121</v>
      </c>
      <c r="E199" s="205" t="s">
        <v>255</v>
      </c>
      <c r="F199" s="206" t="s">
        <v>256</v>
      </c>
      <c r="G199" s="207" t="s">
        <v>124</v>
      </c>
      <c r="H199" s="208">
        <v>178.69999999999999</v>
      </c>
      <c r="I199" s="209"/>
      <c r="J199" s="210">
        <f>ROUND(I199*H199,2)</f>
        <v>0</v>
      </c>
      <c r="K199" s="206" t="s">
        <v>125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0.0042199999999999998</v>
      </c>
      <c r="R199" s="213">
        <f>Q199*H199</f>
        <v>0.75411399999999995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126</v>
      </c>
      <c r="AT199" s="215" t="s">
        <v>121</v>
      </c>
      <c r="AU199" s="215" t="s">
        <v>82</v>
      </c>
      <c r="AY199" s="17" t="s">
        <v>119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80</v>
      </c>
      <c r="BK199" s="216">
        <f>ROUND(I199*H199,2)</f>
        <v>0</v>
      </c>
      <c r="BL199" s="17" t="s">
        <v>126</v>
      </c>
      <c r="BM199" s="215" t="s">
        <v>257</v>
      </c>
    </row>
    <row r="200" s="2" customFormat="1">
      <c r="A200" s="38"/>
      <c r="B200" s="39"/>
      <c r="C200" s="40"/>
      <c r="D200" s="217" t="s">
        <v>128</v>
      </c>
      <c r="E200" s="40"/>
      <c r="F200" s="218" t="s">
        <v>258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128</v>
      </c>
      <c r="AU200" s="17" t="s">
        <v>82</v>
      </c>
    </row>
    <row r="201" s="13" customFormat="1">
      <c r="A201" s="13"/>
      <c r="B201" s="222"/>
      <c r="C201" s="223"/>
      <c r="D201" s="224" t="s">
        <v>130</v>
      </c>
      <c r="E201" s="225" t="s">
        <v>19</v>
      </c>
      <c r="F201" s="226" t="s">
        <v>259</v>
      </c>
      <c r="G201" s="223"/>
      <c r="H201" s="227">
        <v>178.69999999999999</v>
      </c>
      <c r="I201" s="228"/>
      <c r="J201" s="223"/>
      <c r="K201" s="223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130</v>
      </c>
      <c r="AU201" s="233" t="s">
        <v>82</v>
      </c>
      <c r="AV201" s="13" t="s">
        <v>82</v>
      </c>
      <c r="AW201" s="13" t="s">
        <v>33</v>
      </c>
      <c r="AX201" s="13" t="s">
        <v>80</v>
      </c>
      <c r="AY201" s="233" t="s">
        <v>119</v>
      </c>
    </row>
    <row r="202" s="2" customFormat="1" ht="16.5" customHeight="1">
      <c r="A202" s="38"/>
      <c r="B202" s="39"/>
      <c r="C202" s="245" t="s">
        <v>260</v>
      </c>
      <c r="D202" s="245" t="s">
        <v>204</v>
      </c>
      <c r="E202" s="246" t="s">
        <v>261</v>
      </c>
      <c r="F202" s="247" t="s">
        <v>262</v>
      </c>
      <c r="G202" s="248" t="s">
        <v>124</v>
      </c>
      <c r="H202" s="249">
        <v>178.69999999999999</v>
      </c>
      <c r="I202" s="250"/>
      <c r="J202" s="251">
        <f>ROUND(I202*H202,2)</f>
        <v>0</v>
      </c>
      <c r="K202" s="247" t="s">
        <v>125</v>
      </c>
      <c r="L202" s="252"/>
      <c r="M202" s="253" t="s">
        <v>19</v>
      </c>
      <c r="N202" s="254" t="s">
        <v>43</v>
      </c>
      <c r="O202" s="84"/>
      <c r="P202" s="213">
        <f>O202*H202</f>
        <v>0</v>
      </c>
      <c r="Q202" s="213">
        <v>0.0035999999999999999</v>
      </c>
      <c r="R202" s="213">
        <f>Q202*H202</f>
        <v>0.64331999999999989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167</v>
      </c>
      <c r="AT202" s="215" t="s">
        <v>204</v>
      </c>
      <c r="AU202" s="215" t="s">
        <v>82</v>
      </c>
      <c r="AY202" s="17" t="s">
        <v>119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80</v>
      </c>
      <c r="BK202" s="216">
        <f>ROUND(I202*H202,2)</f>
        <v>0</v>
      </c>
      <c r="BL202" s="17" t="s">
        <v>126</v>
      </c>
      <c r="BM202" s="215" t="s">
        <v>263</v>
      </c>
    </row>
    <row r="203" s="13" customFormat="1">
      <c r="A203" s="13"/>
      <c r="B203" s="222"/>
      <c r="C203" s="223"/>
      <c r="D203" s="224" t="s">
        <v>130</v>
      </c>
      <c r="E203" s="225" t="s">
        <v>19</v>
      </c>
      <c r="F203" s="226" t="s">
        <v>259</v>
      </c>
      <c r="G203" s="223"/>
      <c r="H203" s="227">
        <v>178.69999999999999</v>
      </c>
      <c r="I203" s="228"/>
      <c r="J203" s="223"/>
      <c r="K203" s="223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130</v>
      </c>
      <c r="AU203" s="233" t="s">
        <v>82</v>
      </c>
      <c r="AV203" s="13" t="s">
        <v>82</v>
      </c>
      <c r="AW203" s="13" t="s">
        <v>33</v>
      </c>
      <c r="AX203" s="13" t="s">
        <v>80</v>
      </c>
      <c r="AY203" s="233" t="s">
        <v>119</v>
      </c>
    </row>
    <row r="204" s="2" customFormat="1" ht="24.15" customHeight="1">
      <c r="A204" s="38"/>
      <c r="B204" s="39"/>
      <c r="C204" s="204" t="s">
        <v>264</v>
      </c>
      <c r="D204" s="204" t="s">
        <v>121</v>
      </c>
      <c r="E204" s="205" t="s">
        <v>265</v>
      </c>
      <c r="F204" s="206" t="s">
        <v>266</v>
      </c>
      <c r="G204" s="207" t="s">
        <v>124</v>
      </c>
      <c r="H204" s="208">
        <v>2.2999999999999998</v>
      </c>
      <c r="I204" s="209"/>
      <c r="J204" s="210">
        <f>ROUND(I204*H204,2)</f>
        <v>0</v>
      </c>
      <c r="K204" s="206" t="s">
        <v>125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0.0065599999999999999</v>
      </c>
      <c r="R204" s="213">
        <f>Q204*H204</f>
        <v>0.015087999999999999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126</v>
      </c>
      <c r="AT204" s="215" t="s">
        <v>121</v>
      </c>
      <c r="AU204" s="215" t="s">
        <v>82</v>
      </c>
      <c r="AY204" s="17" t="s">
        <v>119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80</v>
      </c>
      <c r="BK204" s="216">
        <f>ROUND(I204*H204,2)</f>
        <v>0</v>
      </c>
      <c r="BL204" s="17" t="s">
        <v>126</v>
      </c>
      <c r="BM204" s="215" t="s">
        <v>267</v>
      </c>
    </row>
    <row r="205" s="2" customFormat="1">
      <c r="A205" s="38"/>
      <c r="B205" s="39"/>
      <c r="C205" s="40"/>
      <c r="D205" s="217" t="s">
        <v>128</v>
      </c>
      <c r="E205" s="40"/>
      <c r="F205" s="218" t="s">
        <v>268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128</v>
      </c>
      <c r="AU205" s="17" t="s">
        <v>82</v>
      </c>
    </row>
    <row r="206" s="2" customFormat="1" ht="16.5" customHeight="1">
      <c r="A206" s="38"/>
      <c r="B206" s="39"/>
      <c r="C206" s="245" t="s">
        <v>269</v>
      </c>
      <c r="D206" s="245" t="s">
        <v>204</v>
      </c>
      <c r="E206" s="246" t="s">
        <v>270</v>
      </c>
      <c r="F206" s="247" t="s">
        <v>271</v>
      </c>
      <c r="G206" s="248" t="s">
        <v>124</v>
      </c>
      <c r="H206" s="249">
        <v>2.2999999999999998</v>
      </c>
      <c r="I206" s="250"/>
      <c r="J206" s="251">
        <f>ROUND(I206*H206,2)</f>
        <v>0</v>
      </c>
      <c r="K206" s="247" t="s">
        <v>125</v>
      </c>
      <c r="L206" s="252"/>
      <c r="M206" s="253" t="s">
        <v>19</v>
      </c>
      <c r="N206" s="254" t="s">
        <v>43</v>
      </c>
      <c r="O206" s="84"/>
      <c r="P206" s="213">
        <f>O206*H206</f>
        <v>0</v>
      </c>
      <c r="Q206" s="213">
        <v>0.0051000000000000004</v>
      </c>
      <c r="R206" s="213">
        <f>Q206*H206</f>
        <v>0.011729999999999999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167</v>
      </c>
      <c r="AT206" s="215" t="s">
        <v>204</v>
      </c>
      <c r="AU206" s="215" t="s">
        <v>82</v>
      </c>
      <c r="AY206" s="17" t="s">
        <v>119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80</v>
      </c>
      <c r="BK206" s="216">
        <f>ROUND(I206*H206,2)</f>
        <v>0</v>
      </c>
      <c r="BL206" s="17" t="s">
        <v>126</v>
      </c>
      <c r="BM206" s="215" t="s">
        <v>272</v>
      </c>
    </row>
    <row r="207" s="2" customFormat="1" ht="24.15" customHeight="1">
      <c r="A207" s="38"/>
      <c r="B207" s="39"/>
      <c r="C207" s="204" t="s">
        <v>273</v>
      </c>
      <c r="D207" s="204" t="s">
        <v>121</v>
      </c>
      <c r="E207" s="205" t="s">
        <v>274</v>
      </c>
      <c r="F207" s="206" t="s">
        <v>275</v>
      </c>
      <c r="G207" s="207" t="s">
        <v>124</v>
      </c>
      <c r="H207" s="208">
        <v>232.5</v>
      </c>
      <c r="I207" s="209"/>
      <c r="J207" s="210">
        <f>ROUND(I207*H207,2)</f>
        <v>0</v>
      </c>
      <c r="K207" s="206" t="s">
        <v>125</v>
      </c>
      <c r="L207" s="44"/>
      <c r="M207" s="211" t="s">
        <v>19</v>
      </c>
      <c r="N207" s="212" t="s">
        <v>43</v>
      </c>
      <c r="O207" s="84"/>
      <c r="P207" s="213">
        <f>O207*H207</f>
        <v>0</v>
      </c>
      <c r="Q207" s="213">
        <v>0.01323</v>
      </c>
      <c r="R207" s="213">
        <f>Q207*H207</f>
        <v>3.0759750000000001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126</v>
      </c>
      <c r="AT207" s="215" t="s">
        <v>121</v>
      </c>
      <c r="AU207" s="215" t="s">
        <v>82</v>
      </c>
      <c r="AY207" s="17" t="s">
        <v>119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80</v>
      </c>
      <c r="BK207" s="216">
        <f>ROUND(I207*H207,2)</f>
        <v>0</v>
      </c>
      <c r="BL207" s="17" t="s">
        <v>126</v>
      </c>
      <c r="BM207" s="215" t="s">
        <v>276</v>
      </c>
    </row>
    <row r="208" s="2" customFormat="1">
      <c r="A208" s="38"/>
      <c r="B208" s="39"/>
      <c r="C208" s="40"/>
      <c r="D208" s="217" t="s">
        <v>128</v>
      </c>
      <c r="E208" s="40"/>
      <c r="F208" s="218" t="s">
        <v>277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128</v>
      </c>
      <c r="AU208" s="17" t="s">
        <v>82</v>
      </c>
    </row>
    <row r="209" s="13" customFormat="1">
      <c r="A209" s="13"/>
      <c r="B209" s="222"/>
      <c r="C209" s="223"/>
      <c r="D209" s="224" t="s">
        <v>130</v>
      </c>
      <c r="E209" s="225" t="s">
        <v>19</v>
      </c>
      <c r="F209" s="226" t="s">
        <v>278</v>
      </c>
      <c r="G209" s="223"/>
      <c r="H209" s="227">
        <v>232.5</v>
      </c>
      <c r="I209" s="228"/>
      <c r="J209" s="223"/>
      <c r="K209" s="223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130</v>
      </c>
      <c r="AU209" s="233" t="s">
        <v>82</v>
      </c>
      <c r="AV209" s="13" t="s">
        <v>82</v>
      </c>
      <c r="AW209" s="13" t="s">
        <v>33</v>
      </c>
      <c r="AX209" s="13" t="s">
        <v>80</v>
      </c>
      <c r="AY209" s="233" t="s">
        <v>119</v>
      </c>
    </row>
    <row r="210" s="2" customFormat="1" ht="16.5" customHeight="1">
      <c r="A210" s="38"/>
      <c r="B210" s="39"/>
      <c r="C210" s="245" t="s">
        <v>279</v>
      </c>
      <c r="D210" s="245" t="s">
        <v>204</v>
      </c>
      <c r="E210" s="246" t="s">
        <v>280</v>
      </c>
      <c r="F210" s="247" t="s">
        <v>281</v>
      </c>
      <c r="G210" s="248" t="s">
        <v>124</v>
      </c>
      <c r="H210" s="249">
        <v>232.5</v>
      </c>
      <c r="I210" s="250"/>
      <c r="J210" s="251">
        <f>ROUND(I210*H210,2)</f>
        <v>0</v>
      </c>
      <c r="K210" s="247" t="s">
        <v>125</v>
      </c>
      <c r="L210" s="252"/>
      <c r="M210" s="253" t="s">
        <v>19</v>
      </c>
      <c r="N210" s="254" t="s">
        <v>43</v>
      </c>
      <c r="O210" s="84"/>
      <c r="P210" s="213">
        <f>O210*H210</f>
        <v>0</v>
      </c>
      <c r="Q210" s="213">
        <v>0.0080000000000000002</v>
      </c>
      <c r="R210" s="213">
        <f>Q210*H210</f>
        <v>1.8600000000000001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167</v>
      </c>
      <c r="AT210" s="215" t="s">
        <v>204</v>
      </c>
      <c r="AU210" s="215" t="s">
        <v>82</v>
      </c>
      <c r="AY210" s="17" t="s">
        <v>119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80</v>
      </c>
      <c r="BK210" s="216">
        <f>ROUND(I210*H210,2)</f>
        <v>0</v>
      </c>
      <c r="BL210" s="17" t="s">
        <v>126</v>
      </c>
      <c r="BM210" s="215" t="s">
        <v>282</v>
      </c>
    </row>
    <row r="211" s="13" customFormat="1">
      <c r="A211" s="13"/>
      <c r="B211" s="222"/>
      <c r="C211" s="223"/>
      <c r="D211" s="224" t="s">
        <v>130</v>
      </c>
      <c r="E211" s="225" t="s">
        <v>19</v>
      </c>
      <c r="F211" s="226" t="s">
        <v>278</v>
      </c>
      <c r="G211" s="223"/>
      <c r="H211" s="227">
        <v>232.5</v>
      </c>
      <c r="I211" s="228"/>
      <c r="J211" s="223"/>
      <c r="K211" s="223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130</v>
      </c>
      <c r="AU211" s="233" t="s">
        <v>82</v>
      </c>
      <c r="AV211" s="13" t="s">
        <v>82</v>
      </c>
      <c r="AW211" s="13" t="s">
        <v>33</v>
      </c>
      <c r="AX211" s="13" t="s">
        <v>80</v>
      </c>
      <c r="AY211" s="233" t="s">
        <v>119</v>
      </c>
    </row>
    <row r="212" s="2" customFormat="1" ht="24.15" customHeight="1">
      <c r="A212" s="38"/>
      <c r="B212" s="39"/>
      <c r="C212" s="204" t="s">
        <v>283</v>
      </c>
      <c r="D212" s="204" t="s">
        <v>121</v>
      </c>
      <c r="E212" s="205" t="s">
        <v>284</v>
      </c>
      <c r="F212" s="206" t="s">
        <v>285</v>
      </c>
      <c r="G212" s="207" t="s">
        <v>286</v>
      </c>
      <c r="H212" s="208">
        <v>12</v>
      </c>
      <c r="I212" s="209"/>
      <c r="J212" s="210">
        <f>ROUND(I212*H212,2)</f>
        <v>0</v>
      </c>
      <c r="K212" s="206" t="s">
        <v>287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2.3557399999999999</v>
      </c>
      <c r="R212" s="213">
        <f>Q212*H212</f>
        <v>28.268879999999999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126</v>
      </c>
      <c r="AT212" s="215" t="s">
        <v>121</v>
      </c>
      <c r="AU212" s="215" t="s">
        <v>82</v>
      </c>
      <c r="AY212" s="17" t="s">
        <v>119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80</v>
      </c>
      <c r="BK212" s="216">
        <f>ROUND(I212*H212,2)</f>
        <v>0</v>
      </c>
      <c r="BL212" s="17" t="s">
        <v>126</v>
      </c>
      <c r="BM212" s="215" t="s">
        <v>288</v>
      </c>
    </row>
    <row r="213" s="2" customFormat="1" ht="16.5" customHeight="1">
      <c r="A213" s="38"/>
      <c r="B213" s="39"/>
      <c r="C213" s="245" t="s">
        <v>289</v>
      </c>
      <c r="D213" s="245" t="s">
        <v>204</v>
      </c>
      <c r="E213" s="246" t="s">
        <v>290</v>
      </c>
      <c r="F213" s="247" t="s">
        <v>291</v>
      </c>
      <c r="G213" s="248" t="s">
        <v>286</v>
      </c>
      <c r="H213" s="249">
        <v>11</v>
      </c>
      <c r="I213" s="250"/>
      <c r="J213" s="251">
        <f>ROUND(I213*H213,2)</f>
        <v>0</v>
      </c>
      <c r="K213" s="247" t="s">
        <v>287</v>
      </c>
      <c r="L213" s="252"/>
      <c r="M213" s="253" t="s">
        <v>19</v>
      </c>
      <c r="N213" s="254" t="s">
        <v>43</v>
      </c>
      <c r="O213" s="84"/>
      <c r="P213" s="213">
        <f>O213*H213</f>
        <v>0</v>
      </c>
      <c r="Q213" s="213">
        <v>1.6140000000000001</v>
      </c>
      <c r="R213" s="213">
        <f>Q213*H213</f>
        <v>17.754000000000001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167</v>
      </c>
      <c r="AT213" s="215" t="s">
        <v>204</v>
      </c>
      <c r="AU213" s="215" t="s">
        <v>82</v>
      </c>
      <c r="AY213" s="17" t="s">
        <v>119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80</v>
      </c>
      <c r="BK213" s="216">
        <f>ROUND(I213*H213,2)</f>
        <v>0</v>
      </c>
      <c r="BL213" s="17" t="s">
        <v>126</v>
      </c>
      <c r="BM213" s="215" t="s">
        <v>292</v>
      </c>
    </row>
    <row r="214" s="2" customFormat="1" ht="16.5" customHeight="1">
      <c r="A214" s="38"/>
      <c r="B214" s="39"/>
      <c r="C214" s="245" t="s">
        <v>293</v>
      </c>
      <c r="D214" s="245" t="s">
        <v>204</v>
      </c>
      <c r="E214" s="246" t="s">
        <v>294</v>
      </c>
      <c r="F214" s="247" t="s">
        <v>295</v>
      </c>
      <c r="G214" s="248" t="s">
        <v>286</v>
      </c>
      <c r="H214" s="249">
        <v>1</v>
      </c>
      <c r="I214" s="250"/>
      <c r="J214" s="251">
        <f>ROUND(I214*H214,2)</f>
        <v>0</v>
      </c>
      <c r="K214" s="247" t="s">
        <v>125</v>
      </c>
      <c r="L214" s="252"/>
      <c r="M214" s="253" t="s">
        <v>19</v>
      </c>
      <c r="N214" s="254" t="s">
        <v>43</v>
      </c>
      <c r="O214" s="84"/>
      <c r="P214" s="213">
        <f>O214*H214</f>
        <v>0</v>
      </c>
      <c r="Q214" s="213">
        <v>1.6140000000000001</v>
      </c>
      <c r="R214" s="213">
        <f>Q214*H214</f>
        <v>1.6140000000000001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167</v>
      </c>
      <c r="AT214" s="215" t="s">
        <v>204</v>
      </c>
      <c r="AU214" s="215" t="s">
        <v>82</v>
      </c>
      <c r="AY214" s="17" t="s">
        <v>119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80</v>
      </c>
      <c r="BK214" s="216">
        <f>ROUND(I214*H214,2)</f>
        <v>0</v>
      </c>
      <c r="BL214" s="17" t="s">
        <v>126</v>
      </c>
      <c r="BM214" s="215" t="s">
        <v>296</v>
      </c>
    </row>
    <row r="215" s="2" customFormat="1" ht="16.5" customHeight="1">
      <c r="A215" s="38"/>
      <c r="B215" s="39"/>
      <c r="C215" s="245" t="s">
        <v>297</v>
      </c>
      <c r="D215" s="245" t="s">
        <v>204</v>
      </c>
      <c r="E215" s="246" t="s">
        <v>298</v>
      </c>
      <c r="F215" s="247" t="s">
        <v>299</v>
      </c>
      <c r="G215" s="248" t="s">
        <v>286</v>
      </c>
      <c r="H215" s="249">
        <v>25</v>
      </c>
      <c r="I215" s="250"/>
      <c r="J215" s="251">
        <f>ROUND(I215*H215,2)</f>
        <v>0</v>
      </c>
      <c r="K215" s="247" t="s">
        <v>125</v>
      </c>
      <c r="L215" s="252"/>
      <c r="M215" s="253" t="s">
        <v>19</v>
      </c>
      <c r="N215" s="254" t="s">
        <v>43</v>
      </c>
      <c r="O215" s="84"/>
      <c r="P215" s="213">
        <f>O215*H215</f>
        <v>0</v>
      </c>
      <c r="Q215" s="213">
        <v>0.002</v>
      </c>
      <c r="R215" s="213">
        <f>Q215*H215</f>
        <v>0.050000000000000003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167</v>
      </c>
      <c r="AT215" s="215" t="s">
        <v>204</v>
      </c>
      <c r="AU215" s="215" t="s">
        <v>82</v>
      </c>
      <c r="AY215" s="17" t="s">
        <v>119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80</v>
      </c>
      <c r="BK215" s="216">
        <f>ROUND(I215*H215,2)</f>
        <v>0</v>
      </c>
      <c r="BL215" s="17" t="s">
        <v>126</v>
      </c>
      <c r="BM215" s="215" t="s">
        <v>300</v>
      </c>
    </row>
    <row r="216" s="2" customFormat="1" ht="16.5" customHeight="1">
      <c r="A216" s="38"/>
      <c r="B216" s="39"/>
      <c r="C216" s="245" t="s">
        <v>301</v>
      </c>
      <c r="D216" s="245" t="s">
        <v>204</v>
      </c>
      <c r="E216" s="246" t="s">
        <v>302</v>
      </c>
      <c r="F216" s="247" t="s">
        <v>303</v>
      </c>
      <c r="G216" s="248" t="s">
        <v>286</v>
      </c>
      <c r="H216" s="249">
        <v>5</v>
      </c>
      <c r="I216" s="250"/>
      <c r="J216" s="251">
        <f>ROUND(I216*H216,2)</f>
        <v>0</v>
      </c>
      <c r="K216" s="247" t="s">
        <v>287</v>
      </c>
      <c r="L216" s="252"/>
      <c r="M216" s="253" t="s">
        <v>19</v>
      </c>
      <c r="N216" s="254" t="s">
        <v>43</v>
      </c>
      <c r="O216" s="84"/>
      <c r="P216" s="213">
        <f>O216*H216</f>
        <v>0</v>
      </c>
      <c r="Q216" s="213">
        <v>0.254</v>
      </c>
      <c r="R216" s="213">
        <f>Q216*H216</f>
        <v>1.27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167</v>
      </c>
      <c r="AT216" s="215" t="s">
        <v>204</v>
      </c>
      <c r="AU216" s="215" t="s">
        <v>82</v>
      </c>
      <c r="AY216" s="17" t="s">
        <v>119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126</v>
      </c>
      <c r="BM216" s="215" t="s">
        <v>304</v>
      </c>
    </row>
    <row r="217" s="2" customFormat="1" ht="16.5" customHeight="1">
      <c r="A217" s="38"/>
      <c r="B217" s="39"/>
      <c r="C217" s="245" t="s">
        <v>305</v>
      </c>
      <c r="D217" s="245" t="s">
        <v>204</v>
      </c>
      <c r="E217" s="246" t="s">
        <v>306</v>
      </c>
      <c r="F217" s="247" t="s">
        <v>307</v>
      </c>
      <c r="G217" s="248" t="s">
        <v>286</v>
      </c>
      <c r="H217" s="249">
        <v>6</v>
      </c>
      <c r="I217" s="250"/>
      <c r="J217" s="251">
        <f>ROUND(I217*H217,2)</f>
        <v>0</v>
      </c>
      <c r="K217" s="247" t="s">
        <v>287</v>
      </c>
      <c r="L217" s="252"/>
      <c r="M217" s="253" t="s">
        <v>19</v>
      </c>
      <c r="N217" s="254" t="s">
        <v>43</v>
      </c>
      <c r="O217" s="84"/>
      <c r="P217" s="213">
        <f>O217*H217</f>
        <v>0</v>
      </c>
      <c r="Q217" s="213">
        <v>0.50600000000000001</v>
      </c>
      <c r="R217" s="213">
        <f>Q217*H217</f>
        <v>3.036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167</v>
      </c>
      <c r="AT217" s="215" t="s">
        <v>204</v>
      </c>
      <c r="AU217" s="215" t="s">
        <v>82</v>
      </c>
      <c r="AY217" s="17" t="s">
        <v>119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80</v>
      </c>
      <c r="BK217" s="216">
        <f>ROUND(I217*H217,2)</f>
        <v>0</v>
      </c>
      <c r="BL217" s="17" t="s">
        <v>126</v>
      </c>
      <c r="BM217" s="215" t="s">
        <v>308</v>
      </c>
    </row>
    <row r="218" s="2" customFormat="1" ht="16.5" customHeight="1">
      <c r="A218" s="38"/>
      <c r="B218" s="39"/>
      <c r="C218" s="245" t="s">
        <v>309</v>
      </c>
      <c r="D218" s="245" t="s">
        <v>204</v>
      </c>
      <c r="E218" s="246" t="s">
        <v>310</v>
      </c>
      <c r="F218" s="247" t="s">
        <v>311</v>
      </c>
      <c r="G218" s="248" t="s">
        <v>286</v>
      </c>
      <c r="H218" s="249">
        <v>2</v>
      </c>
      <c r="I218" s="250"/>
      <c r="J218" s="251">
        <f>ROUND(I218*H218,2)</f>
        <v>0</v>
      </c>
      <c r="K218" s="247" t="s">
        <v>287</v>
      </c>
      <c r="L218" s="252"/>
      <c r="M218" s="253" t="s">
        <v>19</v>
      </c>
      <c r="N218" s="254" t="s">
        <v>43</v>
      </c>
      <c r="O218" s="84"/>
      <c r="P218" s="213">
        <f>O218*H218</f>
        <v>0</v>
      </c>
      <c r="Q218" s="213">
        <v>1.0129999999999999</v>
      </c>
      <c r="R218" s="213">
        <f>Q218*H218</f>
        <v>2.0259999999999998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167</v>
      </c>
      <c r="AT218" s="215" t="s">
        <v>204</v>
      </c>
      <c r="AU218" s="215" t="s">
        <v>82</v>
      </c>
      <c r="AY218" s="17" t="s">
        <v>119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80</v>
      </c>
      <c r="BK218" s="216">
        <f>ROUND(I218*H218,2)</f>
        <v>0</v>
      </c>
      <c r="BL218" s="17" t="s">
        <v>126</v>
      </c>
      <c r="BM218" s="215" t="s">
        <v>312</v>
      </c>
    </row>
    <row r="219" s="2" customFormat="1" ht="16.5" customHeight="1">
      <c r="A219" s="38"/>
      <c r="B219" s="39"/>
      <c r="C219" s="245" t="s">
        <v>313</v>
      </c>
      <c r="D219" s="245" t="s">
        <v>204</v>
      </c>
      <c r="E219" s="246" t="s">
        <v>314</v>
      </c>
      <c r="F219" s="247" t="s">
        <v>315</v>
      </c>
      <c r="G219" s="248" t="s">
        <v>286</v>
      </c>
      <c r="H219" s="249">
        <v>12</v>
      </c>
      <c r="I219" s="250"/>
      <c r="J219" s="251">
        <f>ROUND(I219*H219,2)</f>
        <v>0</v>
      </c>
      <c r="K219" s="247" t="s">
        <v>287</v>
      </c>
      <c r="L219" s="252"/>
      <c r="M219" s="253" t="s">
        <v>19</v>
      </c>
      <c r="N219" s="254" t="s">
        <v>43</v>
      </c>
      <c r="O219" s="84"/>
      <c r="P219" s="213">
        <f>O219*H219</f>
        <v>0</v>
      </c>
      <c r="Q219" s="213">
        <v>0.56999999999999995</v>
      </c>
      <c r="R219" s="213">
        <f>Q219*H219</f>
        <v>6.8399999999999999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167</v>
      </c>
      <c r="AT219" s="215" t="s">
        <v>204</v>
      </c>
      <c r="AU219" s="215" t="s">
        <v>82</v>
      </c>
      <c r="AY219" s="17" t="s">
        <v>119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80</v>
      </c>
      <c r="BK219" s="216">
        <f>ROUND(I219*H219,2)</f>
        <v>0</v>
      </c>
      <c r="BL219" s="17" t="s">
        <v>126</v>
      </c>
      <c r="BM219" s="215" t="s">
        <v>316</v>
      </c>
    </row>
    <row r="220" s="2" customFormat="1" ht="16.5" customHeight="1">
      <c r="A220" s="38"/>
      <c r="B220" s="39"/>
      <c r="C220" s="245" t="s">
        <v>317</v>
      </c>
      <c r="D220" s="245" t="s">
        <v>204</v>
      </c>
      <c r="E220" s="246" t="s">
        <v>318</v>
      </c>
      <c r="F220" s="247" t="s">
        <v>319</v>
      </c>
      <c r="G220" s="248" t="s">
        <v>286</v>
      </c>
      <c r="H220" s="249">
        <v>4</v>
      </c>
      <c r="I220" s="250"/>
      <c r="J220" s="251">
        <f>ROUND(I220*H220,2)</f>
        <v>0</v>
      </c>
      <c r="K220" s="247" t="s">
        <v>287</v>
      </c>
      <c r="L220" s="252"/>
      <c r="M220" s="253" t="s">
        <v>19</v>
      </c>
      <c r="N220" s="254" t="s">
        <v>43</v>
      </c>
      <c r="O220" s="84"/>
      <c r="P220" s="213">
        <f>O220*H220</f>
        <v>0</v>
      </c>
      <c r="Q220" s="213">
        <v>0.032000000000000001</v>
      </c>
      <c r="R220" s="213">
        <f>Q220*H220</f>
        <v>0.128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167</v>
      </c>
      <c r="AT220" s="215" t="s">
        <v>204</v>
      </c>
      <c r="AU220" s="215" t="s">
        <v>82</v>
      </c>
      <c r="AY220" s="17" t="s">
        <v>119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80</v>
      </c>
      <c r="BK220" s="216">
        <f>ROUND(I220*H220,2)</f>
        <v>0</v>
      </c>
      <c r="BL220" s="17" t="s">
        <v>126</v>
      </c>
      <c r="BM220" s="215" t="s">
        <v>320</v>
      </c>
    </row>
    <row r="221" s="2" customFormat="1" ht="16.5" customHeight="1">
      <c r="A221" s="38"/>
      <c r="B221" s="39"/>
      <c r="C221" s="245" t="s">
        <v>321</v>
      </c>
      <c r="D221" s="245" t="s">
        <v>204</v>
      </c>
      <c r="E221" s="246" t="s">
        <v>322</v>
      </c>
      <c r="F221" s="247" t="s">
        <v>323</v>
      </c>
      <c r="G221" s="248" t="s">
        <v>286</v>
      </c>
      <c r="H221" s="249">
        <v>2</v>
      </c>
      <c r="I221" s="250"/>
      <c r="J221" s="251">
        <f>ROUND(I221*H221,2)</f>
        <v>0</v>
      </c>
      <c r="K221" s="247" t="s">
        <v>287</v>
      </c>
      <c r="L221" s="252"/>
      <c r="M221" s="253" t="s">
        <v>19</v>
      </c>
      <c r="N221" s="254" t="s">
        <v>43</v>
      </c>
      <c r="O221" s="84"/>
      <c r="P221" s="213">
        <f>O221*H221</f>
        <v>0</v>
      </c>
      <c r="Q221" s="213">
        <v>0.041000000000000002</v>
      </c>
      <c r="R221" s="213">
        <f>Q221*H221</f>
        <v>0.082000000000000003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167</v>
      </c>
      <c r="AT221" s="215" t="s">
        <v>204</v>
      </c>
      <c r="AU221" s="215" t="s">
        <v>82</v>
      </c>
      <c r="AY221" s="17" t="s">
        <v>119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80</v>
      </c>
      <c r="BK221" s="216">
        <f>ROUND(I221*H221,2)</f>
        <v>0</v>
      </c>
      <c r="BL221" s="17" t="s">
        <v>126</v>
      </c>
      <c r="BM221" s="215" t="s">
        <v>324</v>
      </c>
    </row>
    <row r="222" s="2" customFormat="1" ht="16.5" customHeight="1">
      <c r="A222" s="38"/>
      <c r="B222" s="39"/>
      <c r="C222" s="245" t="s">
        <v>325</v>
      </c>
      <c r="D222" s="245" t="s">
        <v>204</v>
      </c>
      <c r="E222" s="246" t="s">
        <v>326</v>
      </c>
      <c r="F222" s="247" t="s">
        <v>327</v>
      </c>
      <c r="G222" s="248" t="s">
        <v>286</v>
      </c>
      <c r="H222" s="249">
        <v>6</v>
      </c>
      <c r="I222" s="250"/>
      <c r="J222" s="251">
        <f>ROUND(I222*H222,2)</f>
        <v>0</v>
      </c>
      <c r="K222" s="247" t="s">
        <v>287</v>
      </c>
      <c r="L222" s="252"/>
      <c r="M222" s="253" t="s">
        <v>19</v>
      </c>
      <c r="N222" s="254" t="s">
        <v>43</v>
      </c>
      <c r="O222" s="84"/>
      <c r="P222" s="213">
        <f>O222*H222</f>
        <v>0</v>
      </c>
      <c r="Q222" s="213">
        <v>0.052999999999999998</v>
      </c>
      <c r="R222" s="213">
        <f>Q222*H222</f>
        <v>0.318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167</v>
      </c>
      <c r="AT222" s="215" t="s">
        <v>204</v>
      </c>
      <c r="AU222" s="215" t="s">
        <v>82</v>
      </c>
      <c r="AY222" s="17" t="s">
        <v>119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80</v>
      </c>
      <c r="BK222" s="216">
        <f>ROUND(I222*H222,2)</f>
        <v>0</v>
      </c>
      <c r="BL222" s="17" t="s">
        <v>126</v>
      </c>
      <c r="BM222" s="215" t="s">
        <v>328</v>
      </c>
    </row>
    <row r="223" s="2" customFormat="1" ht="16.5" customHeight="1">
      <c r="A223" s="38"/>
      <c r="B223" s="39"/>
      <c r="C223" s="245" t="s">
        <v>329</v>
      </c>
      <c r="D223" s="245" t="s">
        <v>204</v>
      </c>
      <c r="E223" s="246" t="s">
        <v>330</v>
      </c>
      <c r="F223" s="247" t="s">
        <v>331</v>
      </c>
      <c r="G223" s="248" t="s">
        <v>286</v>
      </c>
      <c r="H223" s="249">
        <v>1</v>
      </c>
      <c r="I223" s="250"/>
      <c r="J223" s="251">
        <f>ROUND(I223*H223,2)</f>
        <v>0</v>
      </c>
      <c r="K223" s="247" t="s">
        <v>287</v>
      </c>
      <c r="L223" s="252"/>
      <c r="M223" s="253" t="s">
        <v>19</v>
      </c>
      <c r="N223" s="254" t="s">
        <v>43</v>
      </c>
      <c r="O223" s="84"/>
      <c r="P223" s="213">
        <f>O223*H223</f>
        <v>0</v>
      </c>
      <c r="Q223" s="213">
        <v>0.081000000000000003</v>
      </c>
      <c r="R223" s="213">
        <f>Q223*H223</f>
        <v>0.081000000000000003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167</v>
      </c>
      <c r="AT223" s="215" t="s">
        <v>204</v>
      </c>
      <c r="AU223" s="215" t="s">
        <v>82</v>
      </c>
      <c r="AY223" s="17" t="s">
        <v>119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126</v>
      </c>
      <c r="BM223" s="215" t="s">
        <v>332</v>
      </c>
    </row>
    <row r="224" s="2" customFormat="1" ht="16.5" customHeight="1">
      <c r="A224" s="38"/>
      <c r="B224" s="39"/>
      <c r="C224" s="245" t="s">
        <v>333</v>
      </c>
      <c r="D224" s="245" t="s">
        <v>204</v>
      </c>
      <c r="E224" s="246" t="s">
        <v>334</v>
      </c>
      <c r="F224" s="247" t="s">
        <v>335</v>
      </c>
      <c r="G224" s="248" t="s">
        <v>286</v>
      </c>
      <c r="H224" s="249">
        <v>12</v>
      </c>
      <c r="I224" s="250"/>
      <c r="J224" s="251">
        <f>ROUND(I224*H224,2)</f>
        <v>0</v>
      </c>
      <c r="K224" s="247" t="s">
        <v>287</v>
      </c>
      <c r="L224" s="252"/>
      <c r="M224" s="253" t="s">
        <v>19</v>
      </c>
      <c r="N224" s="254" t="s">
        <v>43</v>
      </c>
      <c r="O224" s="84"/>
      <c r="P224" s="213">
        <f>O224*H224</f>
        <v>0</v>
      </c>
      <c r="Q224" s="213">
        <v>0.10199999999999999</v>
      </c>
      <c r="R224" s="213">
        <f>Q224*H224</f>
        <v>1.224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167</v>
      </c>
      <c r="AT224" s="215" t="s">
        <v>204</v>
      </c>
      <c r="AU224" s="215" t="s">
        <v>82</v>
      </c>
      <c r="AY224" s="17" t="s">
        <v>119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80</v>
      </c>
      <c r="BK224" s="216">
        <f>ROUND(I224*H224,2)</f>
        <v>0</v>
      </c>
      <c r="BL224" s="17" t="s">
        <v>126</v>
      </c>
      <c r="BM224" s="215" t="s">
        <v>336</v>
      </c>
    </row>
    <row r="225" s="2" customFormat="1" ht="24.15" customHeight="1">
      <c r="A225" s="38"/>
      <c r="B225" s="39"/>
      <c r="C225" s="204" t="s">
        <v>337</v>
      </c>
      <c r="D225" s="204" t="s">
        <v>121</v>
      </c>
      <c r="E225" s="205" t="s">
        <v>338</v>
      </c>
      <c r="F225" s="206" t="s">
        <v>339</v>
      </c>
      <c r="G225" s="207" t="s">
        <v>286</v>
      </c>
      <c r="H225" s="208">
        <v>2</v>
      </c>
      <c r="I225" s="209"/>
      <c r="J225" s="210">
        <f>ROUND(I225*H225,2)</f>
        <v>0</v>
      </c>
      <c r="K225" s="206" t="s">
        <v>125</v>
      </c>
      <c r="L225" s="44"/>
      <c r="M225" s="211" t="s">
        <v>19</v>
      </c>
      <c r="N225" s="212" t="s">
        <v>43</v>
      </c>
      <c r="O225" s="84"/>
      <c r="P225" s="213">
        <f>O225*H225</f>
        <v>0</v>
      </c>
      <c r="Q225" s="213">
        <v>0.045069999999999999</v>
      </c>
      <c r="R225" s="213">
        <f>Q225*H225</f>
        <v>0.090139999999999998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126</v>
      </c>
      <c r="AT225" s="215" t="s">
        <v>121</v>
      </c>
      <c r="AU225" s="215" t="s">
        <v>82</v>
      </c>
      <c r="AY225" s="17" t="s">
        <v>119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80</v>
      </c>
      <c r="BK225" s="216">
        <f>ROUND(I225*H225,2)</f>
        <v>0</v>
      </c>
      <c r="BL225" s="17" t="s">
        <v>126</v>
      </c>
      <c r="BM225" s="215" t="s">
        <v>340</v>
      </c>
    </row>
    <row r="226" s="2" customFormat="1">
      <c r="A226" s="38"/>
      <c r="B226" s="39"/>
      <c r="C226" s="40"/>
      <c r="D226" s="217" t="s">
        <v>128</v>
      </c>
      <c r="E226" s="40"/>
      <c r="F226" s="218" t="s">
        <v>341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128</v>
      </c>
      <c r="AU226" s="17" t="s">
        <v>82</v>
      </c>
    </row>
    <row r="227" s="2" customFormat="1" ht="24.15" customHeight="1">
      <c r="A227" s="38"/>
      <c r="B227" s="39"/>
      <c r="C227" s="204" t="s">
        <v>342</v>
      </c>
      <c r="D227" s="204" t="s">
        <v>121</v>
      </c>
      <c r="E227" s="205" t="s">
        <v>343</v>
      </c>
      <c r="F227" s="206" t="s">
        <v>344</v>
      </c>
      <c r="G227" s="207" t="s">
        <v>286</v>
      </c>
      <c r="H227" s="208">
        <v>2</v>
      </c>
      <c r="I227" s="209"/>
      <c r="J227" s="210">
        <f>ROUND(I227*H227,2)</f>
        <v>0</v>
      </c>
      <c r="K227" s="206" t="s">
        <v>125</v>
      </c>
      <c r="L227" s="44"/>
      <c r="M227" s="211" t="s">
        <v>19</v>
      </c>
      <c r="N227" s="212" t="s">
        <v>43</v>
      </c>
      <c r="O227" s="84"/>
      <c r="P227" s="213">
        <f>O227*H227</f>
        <v>0</v>
      </c>
      <c r="Q227" s="213">
        <v>0.037249999999999998</v>
      </c>
      <c r="R227" s="213">
        <f>Q227*H227</f>
        <v>0.074499999999999997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126</v>
      </c>
      <c r="AT227" s="215" t="s">
        <v>121</v>
      </c>
      <c r="AU227" s="215" t="s">
        <v>82</v>
      </c>
      <c r="AY227" s="17" t="s">
        <v>119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80</v>
      </c>
      <c r="BK227" s="216">
        <f>ROUND(I227*H227,2)</f>
        <v>0</v>
      </c>
      <c r="BL227" s="17" t="s">
        <v>126</v>
      </c>
      <c r="BM227" s="215" t="s">
        <v>345</v>
      </c>
    </row>
    <row r="228" s="2" customFormat="1">
      <c r="A228" s="38"/>
      <c r="B228" s="39"/>
      <c r="C228" s="40"/>
      <c r="D228" s="217" t="s">
        <v>128</v>
      </c>
      <c r="E228" s="40"/>
      <c r="F228" s="218" t="s">
        <v>346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128</v>
      </c>
      <c r="AU228" s="17" t="s">
        <v>82</v>
      </c>
    </row>
    <row r="229" s="2" customFormat="1" ht="16.5" customHeight="1">
      <c r="A229" s="38"/>
      <c r="B229" s="39"/>
      <c r="C229" s="204" t="s">
        <v>347</v>
      </c>
      <c r="D229" s="204" t="s">
        <v>121</v>
      </c>
      <c r="E229" s="205" t="s">
        <v>348</v>
      </c>
      <c r="F229" s="206" t="s">
        <v>349</v>
      </c>
      <c r="G229" s="207" t="s">
        <v>228</v>
      </c>
      <c r="H229" s="208">
        <v>1</v>
      </c>
      <c r="I229" s="209"/>
      <c r="J229" s="210">
        <f>ROUND(I229*H229,2)</f>
        <v>0</v>
      </c>
      <c r="K229" s="206" t="s">
        <v>19</v>
      </c>
      <c r="L229" s="44"/>
      <c r="M229" s="211" t="s">
        <v>19</v>
      </c>
      <c r="N229" s="212" t="s">
        <v>43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126</v>
      </c>
      <c r="AT229" s="215" t="s">
        <v>121</v>
      </c>
      <c r="AU229" s="215" t="s">
        <v>82</v>
      </c>
      <c r="AY229" s="17" t="s">
        <v>119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80</v>
      </c>
      <c r="BK229" s="216">
        <f>ROUND(I229*H229,2)</f>
        <v>0</v>
      </c>
      <c r="BL229" s="17" t="s">
        <v>126</v>
      </c>
      <c r="BM229" s="215" t="s">
        <v>350</v>
      </c>
    </row>
    <row r="230" s="12" customFormat="1" ht="22.8" customHeight="1">
      <c r="A230" s="12"/>
      <c r="B230" s="188"/>
      <c r="C230" s="189"/>
      <c r="D230" s="190" t="s">
        <v>71</v>
      </c>
      <c r="E230" s="202" t="s">
        <v>351</v>
      </c>
      <c r="F230" s="202" t="s">
        <v>352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SUM(P231:P232)</f>
        <v>0</v>
      </c>
      <c r="Q230" s="196"/>
      <c r="R230" s="197">
        <f>SUM(R231:R232)</f>
        <v>0</v>
      </c>
      <c r="S230" s="196"/>
      <c r="T230" s="198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9" t="s">
        <v>80</v>
      </c>
      <c r="AT230" s="200" t="s">
        <v>71</v>
      </c>
      <c r="AU230" s="200" t="s">
        <v>80</v>
      </c>
      <c r="AY230" s="199" t="s">
        <v>119</v>
      </c>
      <c r="BK230" s="201">
        <f>SUM(BK231:BK232)</f>
        <v>0</v>
      </c>
    </row>
    <row r="231" s="2" customFormat="1" ht="24.15" customHeight="1">
      <c r="A231" s="38"/>
      <c r="B231" s="39"/>
      <c r="C231" s="204" t="s">
        <v>353</v>
      </c>
      <c r="D231" s="204" t="s">
        <v>121</v>
      </c>
      <c r="E231" s="205" t="s">
        <v>354</v>
      </c>
      <c r="F231" s="206" t="s">
        <v>355</v>
      </c>
      <c r="G231" s="207" t="s">
        <v>207</v>
      </c>
      <c r="H231" s="208">
        <v>69.052000000000007</v>
      </c>
      <c r="I231" s="209"/>
      <c r="J231" s="210">
        <f>ROUND(I231*H231,2)</f>
        <v>0</v>
      </c>
      <c r="K231" s="206" t="s">
        <v>125</v>
      </c>
      <c r="L231" s="44"/>
      <c r="M231" s="211" t="s">
        <v>19</v>
      </c>
      <c r="N231" s="212" t="s">
        <v>43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126</v>
      </c>
      <c r="AT231" s="215" t="s">
        <v>121</v>
      </c>
      <c r="AU231" s="215" t="s">
        <v>82</v>
      </c>
      <c r="AY231" s="17" t="s">
        <v>119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80</v>
      </c>
      <c r="BK231" s="216">
        <f>ROUND(I231*H231,2)</f>
        <v>0</v>
      </c>
      <c r="BL231" s="17" t="s">
        <v>126</v>
      </c>
      <c r="BM231" s="215" t="s">
        <v>356</v>
      </c>
    </row>
    <row r="232" s="2" customFormat="1">
      <c r="A232" s="38"/>
      <c r="B232" s="39"/>
      <c r="C232" s="40"/>
      <c r="D232" s="217" t="s">
        <v>128</v>
      </c>
      <c r="E232" s="40"/>
      <c r="F232" s="218" t="s">
        <v>357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128</v>
      </c>
      <c r="AU232" s="17" t="s">
        <v>82</v>
      </c>
    </row>
    <row r="233" s="12" customFormat="1" ht="25.92" customHeight="1">
      <c r="A233" s="12"/>
      <c r="B233" s="188"/>
      <c r="C233" s="189"/>
      <c r="D233" s="190" t="s">
        <v>71</v>
      </c>
      <c r="E233" s="191" t="s">
        <v>358</v>
      </c>
      <c r="F233" s="191" t="s">
        <v>359</v>
      </c>
      <c r="G233" s="189"/>
      <c r="H233" s="189"/>
      <c r="I233" s="192"/>
      <c r="J233" s="193">
        <f>BK233</f>
        <v>0</v>
      </c>
      <c r="K233" s="189"/>
      <c r="L233" s="194"/>
      <c r="M233" s="195"/>
      <c r="N233" s="196"/>
      <c r="O233" s="196"/>
      <c r="P233" s="197">
        <f>P234</f>
        <v>0</v>
      </c>
      <c r="Q233" s="196"/>
      <c r="R233" s="197">
        <f>R234</f>
        <v>0.065099999999999991</v>
      </c>
      <c r="S233" s="196"/>
      <c r="T233" s="198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9" t="s">
        <v>82</v>
      </c>
      <c r="AT233" s="200" t="s">
        <v>71</v>
      </c>
      <c r="AU233" s="200" t="s">
        <v>72</v>
      </c>
      <c r="AY233" s="199" t="s">
        <v>119</v>
      </c>
      <c r="BK233" s="201">
        <f>BK234</f>
        <v>0</v>
      </c>
    </row>
    <row r="234" s="12" customFormat="1" ht="22.8" customHeight="1">
      <c r="A234" s="12"/>
      <c r="B234" s="188"/>
      <c r="C234" s="189"/>
      <c r="D234" s="190" t="s">
        <v>71</v>
      </c>
      <c r="E234" s="202" t="s">
        <v>360</v>
      </c>
      <c r="F234" s="202" t="s">
        <v>361</v>
      </c>
      <c r="G234" s="189"/>
      <c r="H234" s="189"/>
      <c r="I234" s="192"/>
      <c r="J234" s="203">
        <f>BK234</f>
        <v>0</v>
      </c>
      <c r="K234" s="189"/>
      <c r="L234" s="194"/>
      <c r="M234" s="195"/>
      <c r="N234" s="196"/>
      <c r="O234" s="196"/>
      <c r="P234" s="197">
        <f>SUM(P235:P237)</f>
        <v>0</v>
      </c>
      <c r="Q234" s="196"/>
      <c r="R234" s="197">
        <f>SUM(R235:R237)</f>
        <v>0.065099999999999991</v>
      </c>
      <c r="S234" s="196"/>
      <c r="T234" s="198">
        <f>SUM(T235:T237)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9" t="s">
        <v>82</v>
      </c>
      <c r="AT234" s="200" t="s">
        <v>71</v>
      </c>
      <c r="AU234" s="200" t="s">
        <v>80</v>
      </c>
      <c r="AY234" s="199" t="s">
        <v>119</v>
      </c>
      <c r="BK234" s="201">
        <f>SUM(BK235:BK237)</f>
        <v>0</v>
      </c>
    </row>
    <row r="235" s="2" customFormat="1" ht="16.5" customHeight="1">
      <c r="A235" s="38"/>
      <c r="B235" s="39"/>
      <c r="C235" s="204" t="s">
        <v>362</v>
      </c>
      <c r="D235" s="204" t="s">
        <v>121</v>
      </c>
      <c r="E235" s="205" t="s">
        <v>363</v>
      </c>
      <c r="F235" s="206" t="s">
        <v>364</v>
      </c>
      <c r="G235" s="207" t="s">
        <v>286</v>
      </c>
      <c r="H235" s="208">
        <v>21</v>
      </c>
      <c r="I235" s="209"/>
      <c r="J235" s="210">
        <f>ROUND(I235*H235,2)</f>
        <v>0</v>
      </c>
      <c r="K235" s="206" t="s">
        <v>125</v>
      </c>
      <c r="L235" s="44"/>
      <c r="M235" s="211" t="s">
        <v>19</v>
      </c>
      <c r="N235" s="212" t="s">
        <v>43</v>
      </c>
      <c r="O235" s="84"/>
      <c r="P235" s="213">
        <f>O235*H235</f>
        <v>0</v>
      </c>
      <c r="Q235" s="213">
        <v>0.0010200000000000001</v>
      </c>
      <c r="R235" s="213">
        <f>Q235*H235</f>
        <v>0.021420000000000002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220</v>
      </c>
      <c r="AT235" s="215" t="s">
        <v>121</v>
      </c>
      <c r="AU235" s="215" t="s">
        <v>82</v>
      </c>
      <c r="AY235" s="17" t="s">
        <v>119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80</v>
      </c>
      <c r="BK235" s="216">
        <f>ROUND(I235*H235,2)</f>
        <v>0</v>
      </c>
      <c r="BL235" s="17" t="s">
        <v>220</v>
      </c>
      <c r="BM235" s="215" t="s">
        <v>365</v>
      </c>
    </row>
    <row r="236" s="2" customFormat="1">
      <c r="A236" s="38"/>
      <c r="B236" s="39"/>
      <c r="C236" s="40"/>
      <c r="D236" s="217" t="s">
        <v>128</v>
      </c>
      <c r="E236" s="40"/>
      <c r="F236" s="218" t="s">
        <v>366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128</v>
      </c>
      <c r="AU236" s="17" t="s">
        <v>82</v>
      </c>
    </row>
    <row r="237" s="2" customFormat="1" ht="16.5" customHeight="1">
      <c r="A237" s="38"/>
      <c r="B237" s="39"/>
      <c r="C237" s="245" t="s">
        <v>367</v>
      </c>
      <c r="D237" s="245" t="s">
        <v>204</v>
      </c>
      <c r="E237" s="246" t="s">
        <v>368</v>
      </c>
      <c r="F237" s="247" t="s">
        <v>369</v>
      </c>
      <c r="G237" s="248" t="s">
        <v>286</v>
      </c>
      <c r="H237" s="249">
        <v>21</v>
      </c>
      <c r="I237" s="250"/>
      <c r="J237" s="251">
        <f>ROUND(I237*H237,2)</f>
        <v>0</v>
      </c>
      <c r="K237" s="247" t="s">
        <v>125</v>
      </c>
      <c r="L237" s="252"/>
      <c r="M237" s="255" t="s">
        <v>19</v>
      </c>
      <c r="N237" s="256" t="s">
        <v>43</v>
      </c>
      <c r="O237" s="257"/>
      <c r="P237" s="258">
        <f>O237*H237</f>
        <v>0</v>
      </c>
      <c r="Q237" s="258">
        <v>0.0020799999999999998</v>
      </c>
      <c r="R237" s="258">
        <f>Q237*H237</f>
        <v>0.043679999999999997</v>
      </c>
      <c r="S237" s="258">
        <v>0</v>
      </c>
      <c r="T237" s="25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305</v>
      </c>
      <c r="AT237" s="215" t="s">
        <v>204</v>
      </c>
      <c r="AU237" s="215" t="s">
        <v>82</v>
      </c>
      <c r="AY237" s="17" t="s">
        <v>119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80</v>
      </c>
      <c r="BK237" s="216">
        <f>ROUND(I237*H237,2)</f>
        <v>0</v>
      </c>
      <c r="BL237" s="17" t="s">
        <v>220</v>
      </c>
      <c r="BM237" s="215" t="s">
        <v>370</v>
      </c>
    </row>
    <row r="238" s="2" customFormat="1" ht="6.96" customHeight="1">
      <c r="A238" s="38"/>
      <c r="B238" s="59"/>
      <c r="C238" s="60"/>
      <c r="D238" s="60"/>
      <c r="E238" s="60"/>
      <c r="F238" s="60"/>
      <c r="G238" s="60"/>
      <c r="H238" s="60"/>
      <c r="I238" s="60"/>
      <c r="J238" s="60"/>
      <c r="K238" s="60"/>
      <c r="L238" s="44"/>
      <c r="M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</row>
  </sheetData>
  <sheetProtection sheet="1" autoFilter="0" formatColumns="0" formatRows="0" objects="1" scenarios="1" spinCount="100000" saltValue="rdi/L2tZx7J/2qd29tG3CnRmOfOU0GSMbnkio4XuKzu7u2AWPG84OXEVnWdvi95sHJdgOdTST4w89Vni7A+Ujw==" hashValue="1VcCZJ99tJzFvgg4w64rgTvLQV7A1fJR+pQFSTM2cWceY78wpHyriQqQl5Gygf7sUEl3eRebCkQLyJ9uuzP/wA==" algorithmName="SHA-512" password="CC35"/>
  <autoFilter ref="C86:K23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15001103"/>
    <hyperlink ref="F97" r:id="rId2" display="https://podminky.urs.cz/item/CS_URS_2022_02/119001405"/>
    <hyperlink ref="F99" r:id="rId3" display="https://podminky.urs.cz/item/CS_URS_2022_02/119001421"/>
    <hyperlink ref="F101" r:id="rId4" display="https://podminky.urs.cz/item/CS_URS_2022_02/460241111"/>
    <hyperlink ref="F104" r:id="rId5" display="https://podminky.urs.cz/item/CS_URS_2022_02/131251204"/>
    <hyperlink ref="F109" r:id="rId6" display="https://podminky.urs.cz/item/CS_URS_2022_02/132254205"/>
    <hyperlink ref="F114" r:id="rId7" display="https://podminky.urs.cz/item/CS_URS_2021_01/151811131"/>
    <hyperlink ref="F119" r:id="rId8" display="https://podminky.urs.cz/item/CS_URS_2021_01/151811231"/>
    <hyperlink ref="F181" r:id="rId9" display="https://podminky.urs.cz/item/CS_URS_2022_02/320101114"/>
    <hyperlink ref="F184" r:id="rId10" display="https://podminky.urs.cz/item/CS_URS_2022_02/451541111"/>
    <hyperlink ref="F187" r:id="rId11" display="https://podminky.urs.cz/item/CS_URS_2022_02/451573111"/>
    <hyperlink ref="F196" r:id="rId12" display="https://podminky.urs.cz/item/CS_URS_2022_02/452311161"/>
    <hyperlink ref="F200" r:id="rId13" display="https://podminky.urs.cz/item/CS_URS_2022_02/871315241"/>
    <hyperlink ref="F205" r:id="rId14" display="https://podminky.urs.cz/item/CS_URS_2022_02/871355241"/>
    <hyperlink ref="F208" r:id="rId15" display="https://podminky.urs.cz/item/CS_URS_2022_02/871365241"/>
    <hyperlink ref="F226" r:id="rId16" display="https://podminky.urs.cz/item/CS_URS_2022_02/894811143"/>
    <hyperlink ref="F228" r:id="rId17" display="https://podminky.urs.cz/item/CS_URS_2022_02/894812063"/>
    <hyperlink ref="F232" r:id="rId18" display="https://podminky.urs.cz/item/CS_URS_2022_02/998276101"/>
    <hyperlink ref="F236" r:id="rId19" display="https://podminky.urs.cz/item/CS_URS_2022_02/721249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DOLNÍ BOUSOV-NÁMĚSTÍ-ODVODNĚNÍ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371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ROUND((SUM(BE85:BE166)),  2)</f>
        <v>0</v>
      </c>
      <c r="G33" s="38"/>
      <c r="H33" s="38"/>
      <c r="I33" s="148">
        <v>0.20999999999999999</v>
      </c>
      <c r="J33" s="147">
        <f>ROUND(((SUM(BE85:BE166))*I33),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ROUND((SUM(BF85:BF166)),  2)</f>
        <v>0</v>
      </c>
      <c r="G34" s="38"/>
      <c r="H34" s="38"/>
      <c r="I34" s="148">
        <v>0.14999999999999999</v>
      </c>
      <c r="J34" s="147">
        <f>ROUND(((SUM(BF85:BF166))*I34),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ROUND((SUM(BG85:BG166)),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ROUND((SUM(BH85:BH166)),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ROUND((SUM(BI85:BI166)),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DOLNÍ BOUSOV-NÁMĚSTÍ-ODVODNĚNÍ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22083-ZAVL - ZÁVLAHA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17. 4. 2023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DOLNÍ BOUSOV</v>
      </c>
      <c r="G54" s="40"/>
      <c r="H54" s="40"/>
      <c r="I54" s="32" t="s">
        <v>31</v>
      </c>
      <c r="J54" s="36" t="str">
        <f>E21</f>
        <v>VEDU VODU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ING.EVŽEN KOZÁK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99</v>
      </c>
      <c r="E62" s="174"/>
      <c r="F62" s="174"/>
      <c r="G62" s="174"/>
      <c r="H62" s="174"/>
      <c r="I62" s="174"/>
      <c r="J62" s="175">
        <f>J122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100</v>
      </c>
      <c r="E63" s="174"/>
      <c r="F63" s="174"/>
      <c r="G63" s="174"/>
      <c r="H63" s="174"/>
      <c r="I63" s="174"/>
      <c r="J63" s="175">
        <f>J126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102</v>
      </c>
      <c r="E64" s="168"/>
      <c r="F64" s="168"/>
      <c r="G64" s="168"/>
      <c r="H64" s="168"/>
      <c r="I64" s="168"/>
      <c r="J64" s="169">
        <f>J162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372</v>
      </c>
      <c r="E65" s="174"/>
      <c r="F65" s="174"/>
      <c r="G65" s="174"/>
      <c r="H65" s="174"/>
      <c r="I65" s="174"/>
      <c r="J65" s="175">
        <f>J163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104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DOLNÍ BOUSOV-NÁMĚSTÍ-ODVODNĚNÍ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90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22083-ZAVL - ZÁVLAHA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 xml:space="preserve"> </v>
      </c>
      <c r="G79" s="40"/>
      <c r="H79" s="40"/>
      <c r="I79" s="32" t="s">
        <v>23</v>
      </c>
      <c r="J79" s="72" t="str">
        <f>IF(J12="","",J12)</f>
        <v>17. 4. 2023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E15</f>
        <v>MĚSTO DOLNÍ BOUSOV</v>
      </c>
      <c r="G81" s="40"/>
      <c r="H81" s="40"/>
      <c r="I81" s="32" t="s">
        <v>31</v>
      </c>
      <c r="J81" s="36" t="str">
        <f>E21</f>
        <v>VEDU VODU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34</v>
      </c>
      <c r="J82" s="36" t="str">
        <f>E24</f>
        <v>ING.EVŽEN KOZÁK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105</v>
      </c>
      <c r="D84" s="180" t="s">
        <v>57</v>
      </c>
      <c r="E84" s="180" t="s">
        <v>53</v>
      </c>
      <c r="F84" s="180" t="s">
        <v>54</v>
      </c>
      <c r="G84" s="180" t="s">
        <v>106</v>
      </c>
      <c r="H84" s="180" t="s">
        <v>107</v>
      </c>
      <c r="I84" s="180" t="s">
        <v>108</v>
      </c>
      <c r="J84" s="180" t="s">
        <v>94</v>
      </c>
      <c r="K84" s="181" t="s">
        <v>109</v>
      </c>
      <c r="L84" s="182"/>
      <c r="M84" s="92" t="s">
        <v>19</v>
      </c>
      <c r="N84" s="93" t="s">
        <v>42</v>
      </c>
      <c r="O84" s="93" t="s">
        <v>110</v>
      </c>
      <c r="P84" s="93" t="s">
        <v>111</v>
      </c>
      <c r="Q84" s="93" t="s">
        <v>112</v>
      </c>
      <c r="R84" s="93" t="s">
        <v>113</v>
      </c>
      <c r="S84" s="93" t="s">
        <v>114</v>
      </c>
      <c r="T84" s="94" t="s">
        <v>115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116</v>
      </c>
      <c r="D85" s="40"/>
      <c r="E85" s="40"/>
      <c r="F85" s="40"/>
      <c r="G85" s="40"/>
      <c r="H85" s="40"/>
      <c r="I85" s="40"/>
      <c r="J85" s="183">
        <f>BK85</f>
        <v>0</v>
      </c>
      <c r="K85" s="40"/>
      <c r="L85" s="44"/>
      <c r="M85" s="95"/>
      <c r="N85" s="184"/>
      <c r="O85" s="96"/>
      <c r="P85" s="185">
        <f>P86+P162</f>
        <v>0</v>
      </c>
      <c r="Q85" s="96"/>
      <c r="R85" s="185">
        <f>R86+R162</f>
        <v>680.33305600000006</v>
      </c>
      <c r="S85" s="96"/>
      <c r="T85" s="186">
        <f>T86+T162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95</v>
      </c>
      <c r="BK85" s="187">
        <f>BK86+BK162</f>
        <v>0</v>
      </c>
    </row>
    <row r="86" s="12" customFormat="1" ht="25.92" customHeight="1">
      <c r="A86" s="12"/>
      <c r="B86" s="188"/>
      <c r="C86" s="189"/>
      <c r="D86" s="190" t="s">
        <v>71</v>
      </c>
      <c r="E86" s="191" t="s">
        <v>117</v>
      </c>
      <c r="F86" s="191" t="s">
        <v>118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P87+P122+P126</f>
        <v>0</v>
      </c>
      <c r="Q86" s="196"/>
      <c r="R86" s="197">
        <f>R87+R122+R126</f>
        <v>680.32642600000008</v>
      </c>
      <c r="S86" s="196"/>
      <c r="T86" s="198">
        <f>T87+T122+T126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80</v>
      </c>
      <c r="AT86" s="200" t="s">
        <v>71</v>
      </c>
      <c r="AU86" s="200" t="s">
        <v>72</v>
      </c>
      <c r="AY86" s="199" t="s">
        <v>119</v>
      </c>
      <c r="BK86" s="201">
        <f>BK87+BK122+BK126</f>
        <v>0</v>
      </c>
    </row>
    <row r="87" s="12" customFormat="1" ht="22.8" customHeight="1">
      <c r="A87" s="12"/>
      <c r="B87" s="188"/>
      <c r="C87" s="189"/>
      <c r="D87" s="190" t="s">
        <v>71</v>
      </c>
      <c r="E87" s="202" t="s">
        <v>80</v>
      </c>
      <c r="F87" s="202" t="s">
        <v>120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SUM(P88:P121)</f>
        <v>0</v>
      </c>
      <c r="Q87" s="196"/>
      <c r="R87" s="197">
        <f>SUM(R88:R121)</f>
        <v>679.76800000000003</v>
      </c>
      <c r="S87" s="196"/>
      <c r="T87" s="198">
        <f>SUM(T88:T121)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80</v>
      </c>
      <c r="AT87" s="200" t="s">
        <v>71</v>
      </c>
      <c r="AU87" s="200" t="s">
        <v>80</v>
      </c>
      <c r="AY87" s="199" t="s">
        <v>119</v>
      </c>
      <c r="BK87" s="201">
        <f>SUM(BK88:BK121)</f>
        <v>0</v>
      </c>
    </row>
    <row r="88" s="2" customFormat="1" ht="24.15" customHeight="1">
      <c r="A88" s="38"/>
      <c r="B88" s="39"/>
      <c r="C88" s="204" t="s">
        <v>80</v>
      </c>
      <c r="D88" s="204" t="s">
        <v>121</v>
      </c>
      <c r="E88" s="205" t="s">
        <v>168</v>
      </c>
      <c r="F88" s="206" t="s">
        <v>169</v>
      </c>
      <c r="G88" s="207" t="s">
        <v>154</v>
      </c>
      <c r="H88" s="208">
        <v>340.99200000000002</v>
      </c>
      <c r="I88" s="209"/>
      <c r="J88" s="210">
        <f>ROUND(I88*H88,2)</f>
        <v>0</v>
      </c>
      <c r="K88" s="206" t="s">
        <v>125</v>
      </c>
      <c r="L88" s="44"/>
      <c r="M88" s="211" t="s">
        <v>19</v>
      </c>
      <c r="N88" s="212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126</v>
      </c>
      <c r="AT88" s="215" t="s">
        <v>121</v>
      </c>
      <c r="AU88" s="215" t="s">
        <v>82</v>
      </c>
      <c r="AY88" s="17" t="s">
        <v>119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126</v>
      </c>
      <c r="BM88" s="215" t="s">
        <v>373</v>
      </c>
    </row>
    <row r="89" s="2" customFormat="1">
      <c r="A89" s="38"/>
      <c r="B89" s="39"/>
      <c r="C89" s="40"/>
      <c r="D89" s="217" t="s">
        <v>128</v>
      </c>
      <c r="E89" s="40"/>
      <c r="F89" s="218" t="s">
        <v>171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128</v>
      </c>
      <c r="AU89" s="17" t="s">
        <v>82</v>
      </c>
    </row>
    <row r="90" s="13" customFormat="1">
      <c r="A90" s="13"/>
      <c r="B90" s="222"/>
      <c r="C90" s="223"/>
      <c r="D90" s="224" t="s">
        <v>130</v>
      </c>
      <c r="E90" s="225" t="s">
        <v>19</v>
      </c>
      <c r="F90" s="226" t="s">
        <v>374</v>
      </c>
      <c r="G90" s="223"/>
      <c r="H90" s="227">
        <v>294.14400000000001</v>
      </c>
      <c r="I90" s="228"/>
      <c r="J90" s="223"/>
      <c r="K90" s="223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130</v>
      </c>
      <c r="AU90" s="233" t="s">
        <v>82</v>
      </c>
      <c r="AV90" s="13" t="s">
        <v>82</v>
      </c>
      <c r="AW90" s="13" t="s">
        <v>33</v>
      </c>
      <c r="AX90" s="13" t="s">
        <v>72</v>
      </c>
      <c r="AY90" s="233" t="s">
        <v>119</v>
      </c>
    </row>
    <row r="91" s="13" customFormat="1">
      <c r="A91" s="13"/>
      <c r="B91" s="222"/>
      <c r="C91" s="223"/>
      <c r="D91" s="224" t="s">
        <v>130</v>
      </c>
      <c r="E91" s="225" t="s">
        <v>19</v>
      </c>
      <c r="F91" s="226" t="s">
        <v>375</v>
      </c>
      <c r="G91" s="223"/>
      <c r="H91" s="227">
        <v>46.847999999999999</v>
      </c>
      <c r="I91" s="228"/>
      <c r="J91" s="223"/>
      <c r="K91" s="223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130</v>
      </c>
      <c r="AU91" s="233" t="s">
        <v>82</v>
      </c>
      <c r="AV91" s="13" t="s">
        <v>82</v>
      </c>
      <c r="AW91" s="13" t="s">
        <v>33</v>
      </c>
      <c r="AX91" s="13" t="s">
        <v>72</v>
      </c>
      <c r="AY91" s="233" t="s">
        <v>119</v>
      </c>
    </row>
    <row r="92" s="14" customFormat="1">
      <c r="A92" s="14"/>
      <c r="B92" s="234"/>
      <c r="C92" s="235"/>
      <c r="D92" s="224" t="s">
        <v>130</v>
      </c>
      <c r="E92" s="236" t="s">
        <v>19</v>
      </c>
      <c r="F92" s="237" t="s">
        <v>166</v>
      </c>
      <c r="G92" s="235"/>
      <c r="H92" s="238">
        <v>340.99200000000002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130</v>
      </c>
      <c r="AU92" s="244" t="s">
        <v>82</v>
      </c>
      <c r="AV92" s="14" t="s">
        <v>126</v>
      </c>
      <c r="AW92" s="14" t="s">
        <v>33</v>
      </c>
      <c r="AX92" s="14" t="s">
        <v>80</v>
      </c>
      <c r="AY92" s="244" t="s">
        <v>119</v>
      </c>
    </row>
    <row r="93" s="2" customFormat="1" ht="37.8" customHeight="1">
      <c r="A93" s="38"/>
      <c r="B93" s="39"/>
      <c r="C93" s="204" t="s">
        <v>82</v>
      </c>
      <c r="D93" s="204" t="s">
        <v>121</v>
      </c>
      <c r="E93" s="205" t="s">
        <v>189</v>
      </c>
      <c r="F93" s="206" t="s">
        <v>190</v>
      </c>
      <c r="G93" s="207" t="s">
        <v>154</v>
      </c>
      <c r="H93" s="208">
        <v>340.99200000000002</v>
      </c>
      <c r="I93" s="209"/>
      <c r="J93" s="210">
        <f>ROUND(I93*H93,2)</f>
        <v>0</v>
      </c>
      <c r="K93" s="206" t="s">
        <v>191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126</v>
      </c>
      <c r="AT93" s="215" t="s">
        <v>121</v>
      </c>
      <c r="AU93" s="215" t="s">
        <v>82</v>
      </c>
      <c r="AY93" s="17" t="s">
        <v>119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126</v>
      </c>
      <c r="BM93" s="215" t="s">
        <v>376</v>
      </c>
    </row>
    <row r="94" s="13" customFormat="1">
      <c r="A94" s="13"/>
      <c r="B94" s="222"/>
      <c r="C94" s="223"/>
      <c r="D94" s="224" t="s">
        <v>130</v>
      </c>
      <c r="E94" s="225" t="s">
        <v>19</v>
      </c>
      <c r="F94" s="226" t="s">
        <v>374</v>
      </c>
      <c r="G94" s="223"/>
      <c r="H94" s="227">
        <v>294.14400000000001</v>
      </c>
      <c r="I94" s="228"/>
      <c r="J94" s="223"/>
      <c r="K94" s="223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130</v>
      </c>
      <c r="AU94" s="233" t="s">
        <v>82</v>
      </c>
      <c r="AV94" s="13" t="s">
        <v>82</v>
      </c>
      <c r="AW94" s="13" t="s">
        <v>33</v>
      </c>
      <c r="AX94" s="13" t="s">
        <v>72</v>
      </c>
      <c r="AY94" s="233" t="s">
        <v>119</v>
      </c>
    </row>
    <row r="95" s="13" customFormat="1">
      <c r="A95" s="13"/>
      <c r="B95" s="222"/>
      <c r="C95" s="223"/>
      <c r="D95" s="224" t="s">
        <v>130</v>
      </c>
      <c r="E95" s="225" t="s">
        <v>19</v>
      </c>
      <c r="F95" s="226" t="s">
        <v>375</v>
      </c>
      <c r="G95" s="223"/>
      <c r="H95" s="227">
        <v>46.847999999999999</v>
      </c>
      <c r="I95" s="228"/>
      <c r="J95" s="223"/>
      <c r="K95" s="223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130</v>
      </c>
      <c r="AU95" s="233" t="s">
        <v>82</v>
      </c>
      <c r="AV95" s="13" t="s">
        <v>82</v>
      </c>
      <c r="AW95" s="13" t="s">
        <v>33</v>
      </c>
      <c r="AX95" s="13" t="s">
        <v>72</v>
      </c>
      <c r="AY95" s="233" t="s">
        <v>119</v>
      </c>
    </row>
    <row r="96" s="14" customFormat="1">
      <c r="A96" s="14"/>
      <c r="B96" s="234"/>
      <c r="C96" s="235"/>
      <c r="D96" s="224" t="s">
        <v>130</v>
      </c>
      <c r="E96" s="236" t="s">
        <v>19</v>
      </c>
      <c r="F96" s="237" t="s">
        <v>166</v>
      </c>
      <c r="G96" s="235"/>
      <c r="H96" s="238">
        <v>340.99200000000002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130</v>
      </c>
      <c r="AU96" s="244" t="s">
        <v>82</v>
      </c>
      <c r="AV96" s="14" t="s">
        <v>126</v>
      </c>
      <c r="AW96" s="14" t="s">
        <v>33</v>
      </c>
      <c r="AX96" s="14" t="s">
        <v>80</v>
      </c>
      <c r="AY96" s="244" t="s">
        <v>119</v>
      </c>
    </row>
    <row r="97" s="2" customFormat="1" ht="37.8" customHeight="1">
      <c r="A97" s="38"/>
      <c r="B97" s="39"/>
      <c r="C97" s="204" t="s">
        <v>137</v>
      </c>
      <c r="D97" s="204" t="s">
        <v>121</v>
      </c>
      <c r="E97" s="205" t="s">
        <v>194</v>
      </c>
      <c r="F97" s="206" t="s">
        <v>195</v>
      </c>
      <c r="G97" s="207" t="s">
        <v>154</v>
      </c>
      <c r="H97" s="208">
        <v>255.744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126</v>
      </c>
      <c r="AT97" s="215" t="s">
        <v>121</v>
      </c>
      <c r="AU97" s="215" t="s">
        <v>82</v>
      </c>
      <c r="AY97" s="17" t="s">
        <v>119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126</v>
      </c>
      <c r="BM97" s="215" t="s">
        <v>377</v>
      </c>
    </row>
    <row r="98" s="13" customFormat="1">
      <c r="A98" s="13"/>
      <c r="B98" s="222"/>
      <c r="C98" s="223"/>
      <c r="D98" s="224" t="s">
        <v>130</v>
      </c>
      <c r="E98" s="225" t="s">
        <v>19</v>
      </c>
      <c r="F98" s="226" t="s">
        <v>374</v>
      </c>
      <c r="G98" s="223"/>
      <c r="H98" s="227">
        <v>294.14400000000001</v>
      </c>
      <c r="I98" s="228"/>
      <c r="J98" s="223"/>
      <c r="K98" s="223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130</v>
      </c>
      <c r="AU98" s="233" t="s">
        <v>82</v>
      </c>
      <c r="AV98" s="13" t="s">
        <v>82</v>
      </c>
      <c r="AW98" s="13" t="s">
        <v>33</v>
      </c>
      <c r="AX98" s="13" t="s">
        <v>72</v>
      </c>
      <c r="AY98" s="233" t="s">
        <v>119</v>
      </c>
    </row>
    <row r="99" s="13" customFormat="1">
      <c r="A99" s="13"/>
      <c r="B99" s="222"/>
      <c r="C99" s="223"/>
      <c r="D99" s="224" t="s">
        <v>130</v>
      </c>
      <c r="E99" s="225" t="s">
        <v>19</v>
      </c>
      <c r="F99" s="226" t="s">
        <v>375</v>
      </c>
      <c r="G99" s="223"/>
      <c r="H99" s="227">
        <v>46.847999999999999</v>
      </c>
      <c r="I99" s="228"/>
      <c r="J99" s="223"/>
      <c r="K99" s="223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130</v>
      </c>
      <c r="AU99" s="233" t="s">
        <v>82</v>
      </c>
      <c r="AV99" s="13" t="s">
        <v>82</v>
      </c>
      <c r="AW99" s="13" t="s">
        <v>33</v>
      </c>
      <c r="AX99" s="13" t="s">
        <v>72</v>
      </c>
      <c r="AY99" s="233" t="s">
        <v>119</v>
      </c>
    </row>
    <row r="100" s="13" customFormat="1">
      <c r="A100" s="13"/>
      <c r="B100" s="222"/>
      <c r="C100" s="223"/>
      <c r="D100" s="224" t="s">
        <v>130</v>
      </c>
      <c r="E100" s="225" t="s">
        <v>19</v>
      </c>
      <c r="F100" s="226" t="s">
        <v>378</v>
      </c>
      <c r="G100" s="223"/>
      <c r="H100" s="227">
        <v>-85.248000000000005</v>
      </c>
      <c r="I100" s="228"/>
      <c r="J100" s="223"/>
      <c r="K100" s="223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130</v>
      </c>
      <c r="AU100" s="233" t="s">
        <v>82</v>
      </c>
      <c r="AV100" s="13" t="s">
        <v>82</v>
      </c>
      <c r="AW100" s="13" t="s">
        <v>33</v>
      </c>
      <c r="AX100" s="13" t="s">
        <v>72</v>
      </c>
      <c r="AY100" s="233" t="s">
        <v>119</v>
      </c>
    </row>
    <row r="101" s="14" customFormat="1">
      <c r="A101" s="14"/>
      <c r="B101" s="234"/>
      <c r="C101" s="235"/>
      <c r="D101" s="224" t="s">
        <v>130</v>
      </c>
      <c r="E101" s="236" t="s">
        <v>19</v>
      </c>
      <c r="F101" s="237" t="s">
        <v>166</v>
      </c>
      <c r="G101" s="235"/>
      <c r="H101" s="238">
        <v>255.74400000000003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130</v>
      </c>
      <c r="AU101" s="244" t="s">
        <v>82</v>
      </c>
      <c r="AV101" s="14" t="s">
        <v>126</v>
      </c>
      <c r="AW101" s="14" t="s">
        <v>33</v>
      </c>
      <c r="AX101" s="14" t="s">
        <v>80</v>
      </c>
      <c r="AY101" s="244" t="s">
        <v>119</v>
      </c>
    </row>
    <row r="102" s="2" customFormat="1" ht="24.15" customHeight="1">
      <c r="A102" s="38"/>
      <c r="B102" s="39"/>
      <c r="C102" s="245" t="s">
        <v>126</v>
      </c>
      <c r="D102" s="245" t="s">
        <v>204</v>
      </c>
      <c r="E102" s="246" t="s">
        <v>205</v>
      </c>
      <c r="F102" s="247" t="s">
        <v>206</v>
      </c>
      <c r="G102" s="248" t="s">
        <v>207</v>
      </c>
      <c r="H102" s="249">
        <v>679.76800000000003</v>
      </c>
      <c r="I102" s="250"/>
      <c r="J102" s="251">
        <f>ROUND(I102*H102,2)</f>
        <v>0</v>
      </c>
      <c r="K102" s="247" t="s">
        <v>208</v>
      </c>
      <c r="L102" s="252"/>
      <c r="M102" s="253" t="s">
        <v>19</v>
      </c>
      <c r="N102" s="254" t="s">
        <v>43</v>
      </c>
      <c r="O102" s="84"/>
      <c r="P102" s="213">
        <f>O102*H102</f>
        <v>0</v>
      </c>
      <c r="Q102" s="213">
        <v>1</v>
      </c>
      <c r="R102" s="213">
        <f>Q102*H102</f>
        <v>679.76800000000003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167</v>
      </c>
      <c r="AT102" s="215" t="s">
        <v>204</v>
      </c>
      <c r="AU102" s="215" t="s">
        <v>82</v>
      </c>
      <c r="AY102" s="17" t="s">
        <v>119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126</v>
      </c>
      <c r="BM102" s="215" t="s">
        <v>379</v>
      </c>
    </row>
    <row r="103" s="13" customFormat="1">
      <c r="A103" s="13"/>
      <c r="B103" s="222"/>
      <c r="C103" s="223"/>
      <c r="D103" s="224" t="s">
        <v>130</v>
      </c>
      <c r="E103" s="225" t="s">
        <v>19</v>
      </c>
      <c r="F103" s="226" t="s">
        <v>374</v>
      </c>
      <c r="G103" s="223"/>
      <c r="H103" s="227">
        <v>294.14400000000001</v>
      </c>
      <c r="I103" s="228"/>
      <c r="J103" s="223"/>
      <c r="K103" s="223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130</v>
      </c>
      <c r="AU103" s="233" t="s">
        <v>82</v>
      </c>
      <c r="AV103" s="13" t="s">
        <v>82</v>
      </c>
      <c r="AW103" s="13" t="s">
        <v>33</v>
      </c>
      <c r="AX103" s="13" t="s">
        <v>72</v>
      </c>
      <c r="AY103" s="233" t="s">
        <v>119</v>
      </c>
    </row>
    <row r="104" s="13" customFormat="1">
      <c r="A104" s="13"/>
      <c r="B104" s="222"/>
      <c r="C104" s="223"/>
      <c r="D104" s="224" t="s">
        <v>130</v>
      </c>
      <c r="E104" s="225" t="s">
        <v>19</v>
      </c>
      <c r="F104" s="226" t="s">
        <v>375</v>
      </c>
      <c r="G104" s="223"/>
      <c r="H104" s="227">
        <v>46.847999999999999</v>
      </c>
      <c r="I104" s="228"/>
      <c r="J104" s="223"/>
      <c r="K104" s="223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130</v>
      </c>
      <c r="AU104" s="233" t="s">
        <v>82</v>
      </c>
      <c r="AV104" s="13" t="s">
        <v>82</v>
      </c>
      <c r="AW104" s="13" t="s">
        <v>33</v>
      </c>
      <c r="AX104" s="13" t="s">
        <v>72</v>
      </c>
      <c r="AY104" s="233" t="s">
        <v>119</v>
      </c>
    </row>
    <row r="105" s="13" customFormat="1">
      <c r="A105" s="13"/>
      <c r="B105" s="222"/>
      <c r="C105" s="223"/>
      <c r="D105" s="224" t="s">
        <v>130</v>
      </c>
      <c r="E105" s="225" t="s">
        <v>19</v>
      </c>
      <c r="F105" s="226" t="s">
        <v>378</v>
      </c>
      <c r="G105" s="223"/>
      <c r="H105" s="227">
        <v>-85.248000000000005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130</v>
      </c>
      <c r="AU105" s="233" t="s">
        <v>82</v>
      </c>
      <c r="AV105" s="13" t="s">
        <v>82</v>
      </c>
      <c r="AW105" s="13" t="s">
        <v>33</v>
      </c>
      <c r="AX105" s="13" t="s">
        <v>72</v>
      </c>
      <c r="AY105" s="233" t="s">
        <v>119</v>
      </c>
    </row>
    <row r="106" s="14" customFormat="1">
      <c r="A106" s="14"/>
      <c r="B106" s="234"/>
      <c r="C106" s="235"/>
      <c r="D106" s="224" t="s">
        <v>130</v>
      </c>
      <c r="E106" s="236" t="s">
        <v>19</v>
      </c>
      <c r="F106" s="237" t="s">
        <v>166</v>
      </c>
      <c r="G106" s="235"/>
      <c r="H106" s="238">
        <v>255.74400000000003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130</v>
      </c>
      <c r="AU106" s="244" t="s">
        <v>82</v>
      </c>
      <c r="AV106" s="14" t="s">
        <v>126</v>
      </c>
      <c r="AW106" s="14" t="s">
        <v>33</v>
      </c>
      <c r="AX106" s="14" t="s">
        <v>72</v>
      </c>
      <c r="AY106" s="244" t="s">
        <v>119</v>
      </c>
    </row>
    <row r="107" s="13" customFormat="1">
      <c r="A107" s="13"/>
      <c r="B107" s="222"/>
      <c r="C107" s="223"/>
      <c r="D107" s="224" t="s">
        <v>130</v>
      </c>
      <c r="E107" s="225" t="s">
        <v>19</v>
      </c>
      <c r="F107" s="226" t="s">
        <v>380</v>
      </c>
      <c r="G107" s="223"/>
      <c r="H107" s="227">
        <v>679.76800000000003</v>
      </c>
      <c r="I107" s="228"/>
      <c r="J107" s="223"/>
      <c r="K107" s="223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130</v>
      </c>
      <c r="AU107" s="233" t="s">
        <v>82</v>
      </c>
      <c r="AV107" s="13" t="s">
        <v>82</v>
      </c>
      <c r="AW107" s="13" t="s">
        <v>33</v>
      </c>
      <c r="AX107" s="13" t="s">
        <v>80</v>
      </c>
      <c r="AY107" s="233" t="s">
        <v>119</v>
      </c>
    </row>
    <row r="108" s="2" customFormat="1" ht="16.5" customHeight="1">
      <c r="A108" s="38"/>
      <c r="B108" s="39"/>
      <c r="C108" s="204" t="s">
        <v>146</v>
      </c>
      <c r="D108" s="204" t="s">
        <v>121</v>
      </c>
      <c r="E108" s="205" t="s">
        <v>212</v>
      </c>
      <c r="F108" s="206" t="s">
        <v>213</v>
      </c>
      <c r="G108" s="207" t="s">
        <v>154</v>
      </c>
      <c r="H108" s="208">
        <v>340.99200000000002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126</v>
      </c>
      <c r="AT108" s="215" t="s">
        <v>121</v>
      </c>
      <c r="AU108" s="215" t="s">
        <v>82</v>
      </c>
      <c r="AY108" s="17" t="s">
        <v>119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126</v>
      </c>
      <c r="BM108" s="215" t="s">
        <v>381</v>
      </c>
    </row>
    <row r="109" s="13" customFormat="1">
      <c r="A109" s="13"/>
      <c r="B109" s="222"/>
      <c r="C109" s="223"/>
      <c r="D109" s="224" t="s">
        <v>130</v>
      </c>
      <c r="E109" s="225" t="s">
        <v>19</v>
      </c>
      <c r="F109" s="226" t="s">
        <v>374</v>
      </c>
      <c r="G109" s="223"/>
      <c r="H109" s="227">
        <v>294.14400000000001</v>
      </c>
      <c r="I109" s="228"/>
      <c r="J109" s="223"/>
      <c r="K109" s="223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130</v>
      </c>
      <c r="AU109" s="233" t="s">
        <v>82</v>
      </c>
      <c r="AV109" s="13" t="s">
        <v>82</v>
      </c>
      <c r="AW109" s="13" t="s">
        <v>33</v>
      </c>
      <c r="AX109" s="13" t="s">
        <v>72</v>
      </c>
      <c r="AY109" s="233" t="s">
        <v>119</v>
      </c>
    </row>
    <row r="110" s="13" customFormat="1">
      <c r="A110" s="13"/>
      <c r="B110" s="222"/>
      <c r="C110" s="223"/>
      <c r="D110" s="224" t="s">
        <v>130</v>
      </c>
      <c r="E110" s="225" t="s">
        <v>19</v>
      </c>
      <c r="F110" s="226" t="s">
        <v>375</v>
      </c>
      <c r="G110" s="223"/>
      <c r="H110" s="227">
        <v>46.847999999999999</v>
      </c>
      <c r="I110" s="228"/>
      <c r="J110" s="223"/>
      <c r="K110" s="223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130</v>
      </c>
      <c r="AU110" s="233" t="s">
        <v>82</v>
      </c>
      <c r="AV110" s="13" t="s">
        <v>82</v>
      </c>
      <c r="AW110" s="13" t="s">
        <v>33</v>
      </c>
      <c r="AX110" s="13" t="s">
        <v>72</v>
      </c>
      <c r="AY110" s="233" t="s">
        <v>119</v>
      </c>
    </row>
    <row r="111" s="14" customFormat="1">
      <c r="A111" s="14"/>
      <c r="B111" s="234"/>
      <c r="C111" s="235"/>
      <c r="D111" s="224" t="s">
        <v>130</v>
      </c>
      <c r="E111" s="236" t="s">
        <v>19</v>
      </c>
      <c r="F111" s="237" t="s">
        <v>166</v>
      </c>
      <c r="G111" s="235"/>
      <c r="H111" s="238">
        <v>340.99200000000002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130</v>
      </c>
      <c r="AU111" s="244" t="s">
        <v>82</v>
      </c>
      <c r="AV111" s="14" t="s">
        <v>126</v>
      </c>
      <c r="AW111" s="14" t="s">
        <v>33</v>
      </c>
      <c r="AX111" s="14" t="s">
        <v>80</v>
      </c>
      <c r="AY111" s="244" t="s">
        <v>119</v>
      </c>
    </row>
    <row r="112" s="2" customFormat="1" ht="21.75" customHeight="1">
      <c r="A112" s="38"/>
      <c r="B112" s="39"/>
      <c r="C112" s="204" t="s">
        <v>151</v>
      </c>
      <c r="D112" s="204" t="s">
        <v>121</v>
      </c>
      <c r="E112" s="205" t="s">
        <v>215</v>
      </c>
      <c r="F112" s="206" t="s">
        <v>216</v>
      </c>
      <c r="G112" s="207" t="s">
        <v>207</v>
      </c>
      <c r="H112" s="208">
        <v>750.18200000000002</v>
      </c>
      <c r="I112" s="209"/>
      <c r="J112" s="210">
        <f>ROUND(I112*H112,2)</f>
        <v>0</v>
      </c>
      <c r="K112" s="206" t="s">
        <v>217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126</v>
      </c>
      <c r="AT112" s="215" t="s">
        <v>121</v>
      </c>
      <c r="AU112" s="215" t="s">
        <v>82</v>
      </c>
      <c r="AY112" s="17" t="s">
        <v>119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126</v>
      </c>
      <c r="BM112" s="215" t="s">
        <v>382</v>
      </c>
    </row>
    <row r="113" s="13" customFormat="1">
      <c r="A113" s="13"/>
      <c r="B113" s="222"/>
      <c r="C113" s="223"/>
      <c r="D113" s="224" t="s">
        <v>130</v>
      </c>
      <c r="E113" s="225" t="s">
        <v>19</v>
      </c>
      <c r="F113" s="226" t="s">
        <v>374</v>
      </c>
      <c r="G113" s="223"/>
      <c r="H113" s="227">
        <v>294.14400000000001</v>
      </c>
      <c r="I113" s="228"/>
      <c r="J113" s="223"/>
      <c r="K113" s="223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130</v>
      </c>
      <c r="AU113" s="233" t="s">
        <v>82</v>
      </c>
      <c r="AV113" s="13" t="s">
        <v>82</v>
      </c>
      <c r="AW113" s="13" t="s">
        <v>33</v>
      </c>
      <c r="AX113" s="13" t="s">
        <v>72</v>
      </c>
      <c r="AY113" s="233" t="s">
        <v>119</v>
      </c>
    </row>
    <row r="114" s="13" customFormat="1">
      <c r="A114" s="13"/>
      <c r="B114" s="222"/>
      <c r="C114" s="223"/>
      <c r="D114" s="224" t="s">
        <v>130</v>
      </c>
      <c r="E114" s="225" t="s">
        <v>19</v>
      </c>
      <c r="F114" s="226" t="s">
        <v>375</v>
      </c>
      <c r="G114" s="223"/>
      <c r="H114" s="227">
        <v>46.847999999999999</v>
      </c>
      <c r="I114" s="228"/>
      <c r="J114" s="223"/>
      <c r="K114" s="223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130</v>
      </c>
      <c r="AU114" s="233" t="s">
        <v>82</v>
      </c>
      <c r="AV114" s="13" t="s">
        <v>82</v>
      </c>
      <c r="AW114" s="13" t="s">
        <v>33</v>
      </c>
      <c r="AX114" s="13" t="s">
        <v>72</v>
      </c>
      <c r="AY114" s="233" t="s">
        <v>119</v>
      </c>
    </row>
    <row r="115" s="14" customFormat="1">
      <c r="A115" s="14"/>
      <c r="B115" s="234"/>
      <c r="C115" s="235"/>
      <c r="D115" s="224" t="s">
        <v>130</v>
      </c>
      <c r="E115" s="236" t="s">
        <v>19</v>
      </c>
      <c r="F115" s="237" t="s">
        <v>166</v>
      </c>
      <c r="G115" s="235"/>
      <c r="H115" s="238">
        <v>340.99200000000002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130</v>
      </c>
      <c r="AU115" s="244" t="s">
        <v>82</v>
      </c>
      <c r="AV115" s="14" t="s">
        <v>126</v>
      </c>
      <c r="AW115" s="14" t="s">
        <v>33</v>
      </c>
      <c r="AX115" s="14" t="s">
        <v>72</v>
      </c>
      <c r="AY115" s="244" t="s">
        <v>119</v>
      </c>
    </row>
    <row r="116" s="13" customFormat="1">
      <c r="A116" s="13"/>
      <c r="B116" s="222"/>
      <c r="C116" s="223"/>
      <c r="D116" s="224" t="s">
        <v>130</v>
      </c>
      <c r="E116" s="225" t="s">
        <v>19</v>
      </c>
      <c r="F116" s="226" t="s">
        <v>383</v>
      </c>
      <c r="G116" s="223"/>
      <c r="H116" s="227">
        <v>750.18200000000002</v>
      </c>
      <c r="I116" s="228"/>
      <c r="J116" s="223"/>
      <c r="K116" s="223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130</v>
      </c>
      <c r="AU116" s="233" t="s">
        <v>82</v>
      </c>
      <c r="AV116" s="13" t="s">
        <v>82</v>
      </c>
      <c r="AW116" s="13" t="s">
        <v>33</v>
      </c>
      <c r="AX116" s="13" t="s">
        <v>80</v>
      </c>
      <c r="AY116" s="233" t="s">
        <v>119</v>
      </c>
    </row>
    <row r="117" s="2" customFormat="1" ht="16.5" customHeight="1">
      <c r="A117" s="38"/>
      <c r="B117" s="39"/>
      <c r="C117" s="204" t="s">
        <v>159</v>
      </c>
      <c r="D117" s="204" t="s">
        <v>121</v>
      </c>
      <c r="E117" s="205" t="s">
        <v>221</v>
      </c>
      <c r="F117" s="206" t="s">
        <v>222</v>
      </c>
      <c r="G117" s="207" t="s">
        <v>154</v>
      </c>
      <c r="H117" s="208">
        <v>255.744</v>
      </c>
      <c r="I117" s="209"/>
      <c r="J117" s="210">
        <f>ROUND(I117*H117,2)</f>
        <v>0</v>
      </c>
      <c r="K117" s="206" t="s">
        <v>19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126</v>
      </c>
      <c r="AT117" s="215" t="s">
        <v>121</v>
      </c>
      <c r="AU117" s="215" t="s">
        <v>82</v>
      </c>
      <c r="AY117" s="17" t="s">
        <v>119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126</v>
      </c>
      <c r="BM117" s="215" t="s">
        <v>384</v>
      </c>
    </row>
    <row r="118" s="13" customFormat="1">
      <c r="A118" s="13"/>
      <c r="B118" s="222"/>
      <c r="C118" s="223"/>
      <c r="D118" s="224" t="s">
        <v>130</v>
      </c>
      <c r="E118" s="225" t="s">
        <v>19</v>
      </c>
      <c r="F118" s="226" t="s">
        <v>374</v>
      </c>
      <c r="G118" s="223"/>
      <c r="H118" s="227">
        <v>294.14400000000001</v>
      </c>
      <c r="I118" s="228"/>
      <c r="J118" s="223"/>
      <c r="K118" s="223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130</v>
      </c>
      <c r="AU118" s="233" t="s">
        <v>82</v>
      </c>
      <c r="AV118" s="13" t="s">
        <v>82</v>
      </c>
      <c r="AW118" s="13" t="s">
        <v>33</v>
      </c>
      <c r="AX118" s="13" t="s">
        <v>72</v>
      </c>
      <c r="AY118" s="233" t="s">
        <v>119</v>
      </c>
    </row>
    <row r="119" s="13" customFormat="1">
      <c r="A119" s="13"/>
      <c r="B119" s="222"/>
      <c r="C119" s="223"/>
      <c r="D119" s="224" t="s">
        <v>130</v>
      </c>
      <c r="E119" s="225" t="s">
        <v>19</v>
      </c>
      <c r="F119" s="226" t="s">
        <v>375</v>
      </c>
      <c r="G119" s="223"/>
      <c r="H119" s="227">
        <v>46.847999999999999</v>
      </c>
      <c r="I119" s="228"/>
      <c r="J119" s="223"/>
      <c r="K119" s="223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130</v>
      </c>
      <c r="AU119" s="233" t="s">
        <v>82</v>
      </c>
      <c r="AV119" s="13" t="s">
        <v>82</v>
      </c>
      <c r="AW119" s="13" t="s">
        <v>33</v>
      </c>
      <c r="AX119" s="13" t="s">
        <v>72</v>
      </c>
      <c r="AY119" s="233" t="s">
        <v>119</v>
      </c>
    </row>
    <row r="120" s="13" customFormat="1">
      <c r="A120" s="13"/>
      <c r="B120" s="222"/>
      <c r="C120" s="223"/>
      <c r="D120" s="224" t="s">
        <v>130</v>
      </c>
      <c r="E120" s="225" t="s">
        <v>19</v>
      </c>
      <c r="F120" s="226" t="s">
        <v>378</v>
      </c>
      <c r="G120" s="223"/>
      <c r="H120" s="227">
        <v>-85.248000000000005</v>
      </c>
      <c r="I120" s="228"/>
      <c r="J120" s="223"/>
      <c r="K120" s="223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130</v>
      </c>
      <c r="AU120" s="233" t="s">
        <v>82</v>
      </c>
      <c r="AV120" s="13" t="s">
        <v>82</v>
      </c>
      <c r="AW120" s="13" t="s">
        <v>33</v>
      </c>
      <c r="AX120" s="13" t="s">
        <v>72</v>
      </c>
      <c r="AY120" s="233" t="s">
        <v>119</v>
      </c>
    </row>
    <row r="121" s="14" customFormat="1">
      <c r="A121" s="14"/>
      <c r="B121" s="234"/>
      <c r="C121" s="235"/>
      <c r="D121" s="224" t="s">
        <v>130</v>
      </c>
      <c r="E121" s="236" t="s">
        <v>19</v>
      </c>
      <c r="F121" s="237" t="s">
        <v>166</v>
      </c>
      <c r="G121" s="235"/>
      <c r="H121" s="238">
        <v>255.74400000000003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130</v>
      </c>
      <c r="AU121" s="244" t="s">
        <v>82</v>
      </c>
      <c r="AV121" s="14" t="s">
        <v>126</v>
      </c>
      <c r="AW121" s="14" t="s">
        <v>33</v>
      </c>
      <c r="AX121" s="14" t="s">
        <v>80</v>
      </c>
      <c r="AY121" s="244" t="s">
        <v>119</v>
      </c>
    </row>
    <row r="122" s="12" customFormat="1" ht="22.8" customHeight="1">
      <c r="A122" s="12"/>
      <c r="B122" s="188"/>
      <c r="C122" s="189"/>
      <c r="D122" s="190" t="s">
        <v>71</v>
      </c>
      <c r="E122" s="202" t="s">
        <v>126</v>
      </c>
      <c r="F122" s="202" t="s">
        <v>231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SUM(P123:P125)</f>
        <v>0</v>
      </c>
      <c r="Q122" s="196"/>
      <c r="R122" s="197">
        <f>SUM(R123:R125)</f>
        <v>0</v>
      </c>
      <c r="S122" s="196"/>
      <c r="T122" s="198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80</v>
      </c>
      <c r="AT122" s="200" t="s">
        <v>71</v>
      </c>
      <c r="AU122" s="200" t="s">
        <v>80</v>
      </c>
      <c r="AY122" s="199" t="s">
        <v>119</v>
      </c>
      <c r="BK122" s="201">
        <f>SUM(BK123:BK125)</f>
        <v>0</v>
      </c>
    </row>
    <row r="123" s="2" customFormat="1" ht="16.5" customHeight="1">
      <c r="A123" s="38"/>
      <c r="B123" s="39"/>
      <c r="C123" s="204" t="s">
        <v>167</v>
      </c>
      <c r="D123" s="204" t="s">
        <v>121</v>
      </c>
      <c r="E123" s="205" t="s">
        <v>239</v>
      </c>
      <c r="F123" s="206" t="s">
        <v>240</v>
      </c>
      <c r="G123" s="207" t="s">
        <v>154</v>
      </c>
      <c r="H123" s="208">
        <v>85.248000000000005</v>
      </c>
      <c r="I123" s="209"/>
      <c r="J123" s="210">
        <f>ROUND(I123*H123,2)</f>
        <v>0</v>
      </c>
      <c r="K123" s="206" t="s">
        <v>125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126</v>
      </c>
      <c r="AT123" s="215" t="s">
        <v>121</v>
      </c>
      <c r="AU123" s="215" t="s">
        <v>82</v>
      </c>
      <c r="AY123" s="17" t="s">
        <v>119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126</v>
      </c>
      <c r="BM123" s="215" t="s">
        <v>385</v>
      </c>
    </row>
    <row r="124" s="2" customFormat="1">
      <c r="A124" s="38"/>
      <c r="B124" s="39"/>
      <c r="C124" s="40"/>
      <c r="D124" s="217" t="s">
        <v>128</v>
      </c>
      <c r="E124" s="40"/>
      <c r="F124" s="218" t="s">
        <v>242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82</v>
      </c>
    </row>
    <row r="125" s="13" customFormat="1">
      <c r="A125" s="13"/>
      <c r="B125" s="222"/>
      <c r="C125" s="223"/>
      <c r="D125" s="224" t="s">
        <v>130</v>
      </c>
      <c r="E125" s="225" t="s">
        <v>19</v>
      </c>
      <c r="F125" s="226" t="s">
        <v>386</v>
      </c>
      <c r="G125" s="223"/>
      <c r="H125" s="227">
        <v>85.248000000000005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130</v>
      </c>
      <c r="AU125" s="233" t="s">
        <v>82</v>
      </c>
      <c r="AV125" s="13" t="s">
        <v>82</v>
      </c>
      <c r="AW125" s="13" t="s">
        <v>33</v>
      </c>
      <c r="AX125" s="13" t="s">
        <v>80</v>
      </c>
      <c r="AY125" s="233" t="s">
        <v>119</v>
      </c>
    </row>
    <row r="126" s="12" customFormat="1" ht="22.8" customHeight="1">
      <c r="A126" s="12"/>
      <c r="B126" s="188"/>
      <c r="C126" s="189"/>
      <c r="D126" s="190" t="s">
        <v>71</v>
      </c>
      <c r="E126" s="202" t="s">
        <v>167</v>
      </c>
      <c r="F126" s="202" t="s">
        <v>254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SUM(P127:P161)</f>
        <v>0</v>
      </c>
      <c r="Q126" s="196"/>
      <c r="R126" s="197">
        <f>SUM(R127:R161)</f>
        <v>0.55842600000000009</v>
      </c>
      <c r="S126" s="196"/>
      <c r="T126" s="198">
        <f>SUM(T127:T161)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80</v>
      </c>
      <c r="AT126" s="200" t="s">
        <v>71</v>
      </c>
      <c r="AU126" s="200" t="s">
        <v>80</v>
      </c>
      <c r="AY126" s="199" t="s">
        <v>119</v>
      </c>
      <c r="BK126" s="201">
        <f>SUM(BK127:BK161)</f>
        <v>0</v>
      </c>
    </row>
    <row r="127" s="2" customFormat="1" ht="24.15" customHeight="1">
      <c r="A127" s="38"/>
      <c r="B127" s="39"/>
      <c r="C127" s="204" t="s">
        <v>174</v>
      </c>
      <c r="D127" s="204" t="s">
        <v>121</v>
      </c>
      <c r="E127" s="205" t="s">
        <v>387</v>
      </c>
      <c r="F127" s="206" t="s">
        <v>388</v>
      </c>
      <c r="G127" s="207" t="s">
        <v>124</v>
      </c>
      <c r="H127" s="208">
        <v>355.19999999999999</v>
      </c>
      <c r="I127" s="209"/>
      <c r="J127" s="210">
        <f>ROUND(I127*H127,2)</f>
        <v>0</v>
      </c>
      <c r="K127" s="206" t="s">
        <v>125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126</v>
      </c>
      <c r="AT127" s="215" t="s">
        <v>121</v>
      </c>
      <c r="AU127" s="215" t="s">
        <v>82</v>
      </c>
      <c r="AY127" s="17" t="s">
        <v>119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126</v>
      </c>
      <c r="BM127" s="215" t="s">
        <v>389</v>
      </c>
    </row>
    <row r="128" s="2" customFormat="1">
      <c r="A128" s="38"/>
      <c r="B128" s="39"/>
      <c r="C128" s="40"/>
      <c r="D128" s="217" t="s">
        <v>128</v>
      </c>
      <c r="E128" s="40"/>
      <c r="F128" s="218" t="s">
        <v>390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128</v>
      </c>
      <c r="AU128" s="17" t="s">
        <v>82</v>
      </c>
    </row>
    <row r="129" s="13" customFormat="1">
      <c r="A129" s="13"/>
      <c r="B129" s="222"/>
      <c r="C129" s="223"/>
      <c r="D129" s="224" t="s">
        <v>130</v>
      </c>
      <c r="E129" s="225" t="s">
        <v>19</v>
      </c>
      <c r="F129" s="226" t="s">
        <v>391</v>
      </c>
      <c r="G129" s="223"/>
      <c r="H129" s="227">
        <v>355.19999999999999</v>
      </c>
      <c r="I129" s="228"/>
      <c r="J129" s="223"/>
      <c r="K129" s="223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130</v>
      </c>
      <c r="AU129" s="233" t="s">
        <v>82</v>
      </c>
      <c r="AV129" s="13" t="s">
        <v>82</v>
      </c>
      <c r="AW129" s="13" t="s">
        <v>33</v>
      </c>
      <c r="AX129" s="13" t="s">
        <v>80</v>
      </c>
      <c r="AY129" s="233" t="s">
        <v>119</v>
      </c>
    </row>
    <row r="130" s="2" customFormat="1" ht="16.5" customHeight="1">
      <c r="A130" s="38"/>
      <c r="B130" s="39"/>
      <c r="C130" s="245" t="s">
        <v>183</v>
      </c>
      <c r="D130" s="245" t="s">
        <v>204</v>
      </c>
      <c r="E130" s="246" t="s">
        <v>392</v>
      </c>
      <c r="F130" s="247" t="s">
        <v>393</v>
      </c>
      <c r="G130" s="248" t="s">
        <v>124</v>
      </c>
      <c r="H130" s="249">
        <v>355.19999999999999</v>
      </c>
      <c r="I130" s="250"/>
      <c r="J130" s="251">
        <f>ROUND(I130*H130,2)</f>
        <v>0</v>
      </c>
      <c r="K130" s="247" t="s">
        <v>125</v>
      </c>
      <c r="L130" s="252"/>
      <c r="M130" s="253" t="s">
        <v>19</v>
      </c>
      <c r="N130" s="254" t="s">
        <v>43</v>
      </c>
      <c r="O130" s="84"/>
      <c r="P130" s="213">
        <f>O130*H130</f>
        <v>0</v>
      </c>
      <c r="Q130" s="213">
        <v>0.00027999999999999998</v>
      </c>
      <c r="R130" s="213">
        <f>Q130*H130</f>
        <v>0.099455999999999989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167</v>
      </c>
      <c r="AT130" s="215" t="s">
        <v>204</v>
      </c>
      <c r="AU130" s="215" t="s">
        <v>82</v>
      </c>
      <c r="AY130" s="17" t="s">
        <v>119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80</v>
      </c>
      <c r="BK130" s="216">
        <f>ROUND(I130*H130,2)</f>
        <v>0</v>
      </c>
      <c r="BL130" s="17" t="s">
        <v>126</v>
      </c>
      <c r="BM130" s="215" t="s">
        <v>394</v>
      </c>
    </row>
    <row r="131" s="2" customFormat="1" ht="24.15" customHeight="1">
      <c r="A131" s="38"/>
      <c r="B131" s="39"/>
      <c r="C131" s="204" t="s">
        <v>188</v>
      </c>
      <c r="D131" s="204" t="s">
        <v>121</v>
      </c>
      <c r="E131" s="205" t="s">
        <v>255</v>
      </c>
      <c r="F131" s="206" t="s">
        <v>256</v>
      </c>
      <c r="G131" s="207" t="s">
        <v>124</v>
      </c>
      <c r="H131" s="208">
        <v>46.5</v>
      </c>
      <c r="I131" s="209"/>
      <c r="J131" s="210">
        <f>ROUND(I131*H131,2)</f>
        <v>0</v>
      </c>
      <c r="K131" s="206" t="s">
        <v>125</v>
      </c>
      <c r="L131" s="44"/>
      <c r="M131" s="211" t="s">
        <v>19</v>
      </c>
      <c r="N131" s="212" t="s">
        <v>43</v>
      </c>
      <c r="O131" s="84"/>
      <c r="P131" s="213">
        <f>O131*H131</f>
        <v>0</v>
      </c>
      <c r="Q131" s="213">
        <v>0.0042199999999999998</v>
      </c>
      <c r="R131" s="213">
        <f>Q131*H131</f>
        <v>0.19622999999999999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126</v>
      </c>
      <c r="AT131" s="215" t="s">
        <v>121</v>
      </c>
      <c r="AU131" s="215" t="s">
        <v>82</v>
      </c>
      <c r="AY131" s="17" t="s">
        <v>119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126</v>
      </c>
      <c r="BM131" s="215" t="s">
        <v>395</v>
      </c>
    </row>
    <row r="132" s="2" customFormat="1">
      <c r="A132" s="38"/>
      <c r="B132" s="39"/>
      <c r="C132" s="40"/>
      <c r="D132" s="217" t="s">
        <v>128</v>
      </c>
      <c r="E132" s="40"/>
      <c r="F132" s="218" t="s">
        <v>258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128</v>
      </c>
      <c r="AU132" s="17" t="s">
        <v>82</v>
      </c>
    </row>
    <row r="133" s="13" customFormat="1">
      <c r="A133" s="13"/>
      <c r="B133" s="222"/>
      <c r="C133" s="223"/>
      <c r="D133" s="224" t="s">
        <v>130</v>
      </c>
      <c r="E133" s="225" t="s">
        <v>19</v>
      </c>
      <c r="F133" s="226" t="s">
        <v>396</v>
      </c>
      <c r="G133" s="223"/>
      <c r="H133" s="227">
        <v>46.5</v>
      </c>
      <c r="I133" s="228"/>
      <c r="J133" s="223"/>
      <c r="K133" s="223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130</v>
      </c>
      <c r="AU133" s="233" t="s">
        <v>82</v>
      </c>
      <c r="AV133" s="13" t="s">
        <v>82</v>
      </c>
      <c r="AW133" s="13" t="s">
        <v>33</v>
      </c>
      <c r="AX133" s="13" t="s">
        <v>80</v>
      </c>
      <c r="AY133" s="233" t="s">
        <v>119</v>
      </c>
    </row>
    <row r="134" s="2" customFormat="1" ht="16.5" customHeight="1">
      <c r="A134" s="38"/>
      <c r="B134" s="39"/>
      <c r="C134" s="204" t="s">
        <v>193</v>
      </c>
      <c r="D134" s="204" t="s">
        <v>121</v>
      </c>
      <c r="E134" s="205" t="s">
        <v>397</v>
      </c>
      <c r="F134" s="206" t="s">
        <v>398</v>
      </c>
      <c r="G134" s="207" t="s">
        <v>286</v>
      </c>
      <c r="H134" s="208">
        <v>3</v>
      </c>
      <c r="I134" s="209"/>
      <c r="J134" s="210">
        <f>ROUND(I134*H134,2)</f>
        <v>0</v>
      </c>
      <c r="K134" s="206" t="s">
        <v>125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0.077490000000000003</v>
      </c>
      <c r="R134" s="213">
        <f>Q134*H134</f>
        <v>0.23247000000000001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126</v>
      </c>
      <c r="AT134" s="215" t="s">
        <v>121</v>
      </c>
      <c r="AU134" s="215" t="s">
        <v>82</v>
      </c>
      <c r="AY134" s="17" t="s">
        <v>119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80</v>
      </c>
      <c r="BK134" s="216">
        <f>ROUND(I134*H134,2)</f>
        <v>0</v>
      </c>
      <c r="BL134" s="17" t="s">
        <v>126</v>
      </c>
      <c r="BM134" s="215" t="s">
        <v>399</v>
      </c>
    </row>
    <row r="135" s="2" customFormat="1">
      <c r="A135" s="38"/>
      <c r="B135" s="39"/>
      <c r="C135" s="40"/>
      <c r="D135" s="217" t="s">
        <v>128</v>
      </c>
      <c r="E135" s="40"/>
      <c r="F135" s="218" t="s">
        <v>400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128</v>
      </c>
      <c r="AU135" s="17" t="s">
        <v>82</v>
      </c>
    </row>
    <row r="136" s="2" customFormat="1" ht="16.5" customHeight="1">
      <c r="A136" s="38"/>
      <c r="B136" s="39"/>
      <c r="C136" s="204" t="s">
        <v>203</v>
      </c>
      <c r="D136" s="204" t="s">
        <v>121</v>
      </c>
      <c r="E136" s="205" t="s">
        <v>401</v>
      </c>
      <c r="F136" s="206" t="s">
        <v>402</v>
      </c>
      <c r="G136" s="207" t="s">
        <v>403</v>
      </c>
      <c r="H136" s="208">
        <v>8</v>
      </c>
      <c r="I136" s="209"/>
      <c r="J136" s="210">
        <f>ROUND(I136*H136,2)</f>
        <v>0</v>
      </c>
      <c r="K136" s="206" t="s">
        <v>125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0.00098999999999999999</v>
      </c>
      <c r="R136" s="213">
        <f>Q136*H136</f>
        <v>0.00792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126</v>
      </c>
      <c r="AT136" s="215" t="s">
        <v>121</v>
      </c>
      <c r="AU136" s="215" t="s">
        <v>82</v>
      </c>
      <c r="AY136" s="17" t="s">
        <v>119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80</v>
      </c>
      <c r="BK136" s="216">
        <f>ROUND(I136*H136,2)</f>
        <v>0</v>
      </c>
      <c r="BL136" s="17" t="s">
        <v>126</v>
      </c>
      <c r="BM136" s="215" t="s">
        <v>404</v>
      </c>
    </row>
    <row r="137" s="2" customFormat="1">
      <c r="A137" s="38"/>
      <c r="B137" s="39"/>
      <c r="C137" s="40"/>
      <c r="D137" s="217" t="s">
        <v>128</v>
      </c>
      <c r="E137" s="40"/>
      <c r="F137" s="218" t="s">
        <v>405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82</v>
      </c>
    </row>
    <row r="138" s="2" customFormat="1" ht="16.5" customHeight="1">
      <c r="A138" s="38"/>
      <c r="B138" s="39"/>
      <c r="C138" s="245" t="s">
        <v>211</v>
      </c>
      <c r="D138" s="245" t="s">
        <v>204</v>
      </c>
      <c r="E138" s="246" t="s">
        <v>406</v>
      </c>
      <c r="F138" s="247" t="s">
        <v>407</v>
      </c>
      <c r="G138" s="248" t="s">
        <v>286</v>
      </c>
      <c r="H138" s="249">
        <v>8</v>
      </c>
      <c r="I138" s="250"/>
      <c r="J138" s="251">
        <f>ROUND(I138*H138,2)</f>
        <v>0</v>
      </c>
      <c r="K138" s="247" t="s">
        <v>125</v>
      </c>
      <c r="L138" s="252"/>
      <c r="M138" s="253" t="s">
        <v>19</v>
      </c>
      <c r="N138" s="254" t="s">
        <v>43</v>
      </c>
      <c r="O138" s="84"/>
      <c r="P138" s="213">
        <f>O138*H138</f>
        <v>0</v>
      </c>
      <c r="Q138" s="213">
        <v>0.00036999999999999999</v>
      </c>
      <c r="R138" s="213">
        <f>Q138*H138</f>
        <v>0.00296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167</v>
      </c>
      <c r="AT138" s="215" t="s">
        <v>204</v>
      </c>
      <c r="AU138" s="215" t="s">
        <v>82</v>
      </c>
      <c r="AY138" s="17" t="s">
        <v>119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80</v>
      </c>
      <c r="BK138" s="216">
        <f>ROUND(I138*H138,2)</f>
        <v>0</v>
      </c>
      <c r="BL138" s="17" t="s">
        <v>126</v>
      </c>
      <c r="BM138" s="215" t="s">
        <v>408</v>
      </c>
    </row>
    <row r="139" s="2" customFormat="1" ht="16.5" customHeight="1">
      <c r="A139" s="38"/>
      <c r="B139" s="39"/>
      <c r="C139" s="204" t="s">
        <v>8</v>
      </c>
      <c r="D139" s="204" t="s">
        <v>121</v>
      </c>
      <c r="E139" s="205" t="s">
        <v>409</v>
      </c>
      <c r="F139" s="206" t="s">
        <v>410</v>
      </c>
      <c r="G139" s="207" t="s">
        <v>286</v>
      </c>
      <c r="H139" s="208">
        <v>1</v>
      </c>
      <c r="I139" s="209"/>
      <c r="J139" s="210">
        <f>ROUND(I139*H139,2)</f>
        <v>0</v>
      </c>
      <c r="K139" s="206" t="s">
        <v>125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0.00032000000000000003</v>
      </c>
      <c r="R139" s="213">
        <f>Q139*H139</f>
        <v>0.00032000000000000003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126</v>
      </c>
      <c r="AT139" s="215" t="s">
        <v>121</v>
      </c>
      <c r="AU139" s="215" t="s">
        <v>82</v>
      </c>
      <c r="AY139" s="17" t="s">
        <v>119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126</v>
      </c>
      <c r="BM139" s="215" t="s">
        <v>411</v>
      </c>
    </row>
    <row r="140" s="2" customFormat="1">
      <c r="A140" s="38"/>
      <c r="B140" s="39"/>
      <c r="C140" s="40"/>
      <c r="D140" s="217" t="s">
        <v>128</v>
      </c>
      <c r="E140" s="40"/>
      <c r="F140" s="218" t="s">
        <v>412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128</v>
      </c>
      <c r="AU140" s="17" t="s">
        <v>82</v>
      </c>
    </row>
    <row r="141" s="2" customFormat="1" ht="24.15" customHeight="1">
      <c r="A141" s="38"/>
      <c r="B141" s="39"/>
      <c r="C141" s="204" t="s">
        <v>220</v>
      </c>
      <c r="D141" s="204" t="s">
        <v>121</v>
      </c>
      <c r="E141" s="205" t="s">
        <v>413</v>
      </c>
      <c r="F141" s="206" t="s">
        <v>414</v>
      </c>
      <c r="G141" s="207" t="s">
        <v>286</v>
      </c>
      <c r="H141" s="208">
        <v>1</v>
      </c>
      <c r="I141" s="209"/>
      <c r="J141" s="210">
        <f>ROUND(I141*H141,2)</f>
        <v>0</v>
      </c>
      <c r="K141" s="206" t="s">
        <v>125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0.014579999999999999</v>
      </c>
      <c r="R141" s="213">
        <f>Q141*H141</f>
        <v>0.014579999999999999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126</v>
      </c>
      <c r="AT141" s="215" t="s">
        <v>121</v>
      </c>
      <c r="AU141" s="215" t="s">
        <v>82</v>
      </c>
      <c r="AY141" s="17" t="s">
        <v>119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80</v>
      </c>
      <c r="BK141" s="216">
        <f>ROUND(I141*H141,2)</f>
        <v>0</v>
      </c>
      <c r="BL141" s="17" t="s">
        <v>126</v>
      </c>
      <c r="BM141" s="215" t="s">
        <v>415</v>
      </c>
    </row>
    <row r="142" s="2" customFormat="1">
      <c r="A142" s="38"/>
      <c r="B142" s="39"/>
      <c r="C142" s="40"/>
      <c r="D142" s="217" t="s">
        <v>128</v>
      </c>
      <c r="E142" s="40"/>
      <c r="F142" s="218" t="s">
        <v>416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128</v>
      </c>
      <c r="AU142" s="17" t="s">
        <v>82</v>
      </c>
    </row>
    <row r="143" s="2" customFormat="1" ht="16.5" customHeight="1">
      <c r="A143" s="38"/>
      <c r="B143" s="39"/>
      <c r="C143" s="204" t="s">
        <v>225</v>
      </c>
      <c r="D143" s="204" t="s">
        <v>121</v>
      </c>
      <c r="E143" s="205" t="s">
        <v>417</v>
      </c>
      <c r="F143" s="206" t="s">
        <v>418</v>
      </c>
      <c r="G143" s="207" t="s">
        <v>286</v>
      </c>
      <c r="H143" s="208">
        <v>1</v>
      </c>
      <c r="I143" s="209"/>
      <c r="J143" s="210">
        <f>ROUND(I143*H143,2)</f>
        <v>0</v>
      </c>
      <c r="K143" s="206" t="s">
        <v>125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0.00040999999999999999</v>
      </c>
      <c r="R143" s="213">
        <f>Q143*H143</f>
        <v>0.00040999999999999999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126</v>
      </c>
      <c r="AT143" s="215" t="s">
        <v>121</v>
      </c>
      <c r="AU143" s="215" t="s">
        <v>82</v>
      </c>
      <c r="AY143" s="17" t="s">
        <v>119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80</v>
      </c>
      <c r="BK143" s="216">
        <f>ROUND(I143*H143,2)</f>
        <v>0</v>
      </c>
      <c r="BL143" s="17" t="s">
        <v>126</v>
      </c>
      <c r="BM143" s="215" t="s">
        <v>419</v>
      </c>
    </row>
    <row r="144" s="2" customFormat="1">
      <c r="A144" s="38"/>
      <c r="B144" s="39"/>
      <c r="C144" s="40"/>
      <c r="D144" s="217" t="s">
        <v>128</v>
      </c>
      <c r="E144" s="40"/>
      <c r="F144" s="218" t="s">
        <v>420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128</v>
      </c>
      <c r="AU144" s="17" t="s">
        <v>82</v>
      </c>
    </row>
    <row r="145" s="2" customFormat="1" ht="16.5" customHeight="1">
      <c r="A145" s="38"/>
      <c r="B145" s="39"/>
      <c r="C145" s="204" t="s">
        <v>232</v>
      </c>
      <c r="D145" s="204" t="s">
        <v>121</v>
      </c>
      <c r="E145" s="205" t="s">
        <v>421</v>
      </c>
      <c r="F145" s="206" t="s">
        <v>422</v>
      </c>
      <c r="G145" s="207" t="s">
        <v>286</v>
      </c>
      <c r="H145" s="208">
        <v>1</v>
      </c>
      <c r="I145" s="209"/>
      <c r="J145" s="210">
        <f>ROUND(I145*H145,2)</f>
        <v>0</v>
      </c>
      <c r="K145" s="206" t="s">
        <v>125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0.00080000000000000004</v>
      </c>
      <c r="R145" s="213">
        <f>Q145*H145</f>
        <v>0.00080000000000000004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126</v>
      </c>
      <c r="AT145" s="215" t="s">
        <v>121</v>
      </c>
      <c r="AU145" s="215" t="s">
        <v>82</v>
      </c>
      <c r="AY145" s="17" t="s">
        <v>119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80</v>
      </c>
      <c r="BK145" s="216">
        <f>ROUND(I145*H145,2)</f>
        <v>0</v>
      </c>
      <c r="BL145" s="17" t="s">
        <v>126</v>
      </c>
      <c r="BM145" s="215" t="s">
        <v>423</v>
      </c>
    </row>
    <row r="146" s="2" customFormat="1">
      <c r="A146" s="38"/>
      <c r="B146" s="39"/>
      <c r="C146" s="40"/>
      <c r="D146" s="217" t="s">
        <v>128</v>
      </c>
      <c r="E146" s="40"/>
      <c r="F146" s="218" t="s">
        <v>424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82</v>
      </c>
    </row>
    <row r="147" s="2" customFormat="1" ht="24.15" customHeight="1">
      <c r="A147" s="38"/>
      <c r="B147" s="39"/>
      <c r="C147" s="204" t="s">
        <v>238</v>
      </c>
      <c r="D147" s="204" t="s">
        <v>121</v>
      </c>
      <c r="E147" s="205" t="s">
        <v>425</v>
      </c>
      <c r="F147" s="206" t="s">
        <v>426</v>
      </c>
      <c r="G147" s="207" t="s">
        <v>286</v>
      </c>
      <c r="H147" s="208">
        <v>1</v>
      </c>
      <c r="I147" s="209"/>
      <c r="J147" s="210">
        <f>ROUND(I147*H147,2)</f>
        <v>0</v>
      </c>
      <c r="K147" s="206" t="s">
        <v>125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0.00069999999999999999</v>
      </c>
      <c r="R147" s="213">
        <f>Q147*H147</f>
        <v>0.00069999999999999999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126</v>
      </c>
      <c r="AT147" s="215" t="s">
        <v>121</v>
      </c>
      <c r="AU147" s="215" t="s">
        <v>82</v>
      </c>
      <c r="AY147" s="17" t="s">
        <v>119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80</v>
      </c>
      <c r="BK147" s="216">
        <f>ROUND(I147*H147,2)</f>
        <v>0</v>
      </c>
      <c r="BL147" s="17" t="s">
        <v>126</v>
      </c>
      <c r="BM147" s="215" t="s">
        <v>427</v>
      </c>
    </row>
    <row r="148" s="2" customFormat="1">
      <c r="A148" s="38"/>
      <c r="B148" s="39"/>
      <c r="C148" s="40"/>
      <c r="D148" s="217" t="s">
        <v>128</v>
      </c>
      <c r="E148" s="40"/>
      <c r="F148" s="218" t="s">
        <v>428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128</v>
      </c>
      <c r="AU148" s="17" t="s">
        <v>82</v>
      </c>
    </row>
    <row r="149" s="2" customFormat="1" ht="16.5" customHeight="1">
      <c r="A149" s="38"/>
      <c r="B149" s="39"/>
      <c r="C149" s="204" t="s">
        <v>249</v>
      </c>
      <c r="D149" s="204" t="s">
        <v>121</v>
      </c>
      <c r="E149" s="205" t="s">
        <v>429</v>
      </c>
      <c r="F149" s="206" t="s">
        <v>430</v>
      </c>
      <c r="G149" s="207" t="s">
        <v>286</v>
      </c>
      <c r="H149" s="208">
        <v>1</v>
      </c>
      <c r="I149" s="209"/>
      <c r="J149" s="210">
        <f>ROUND(I149*H149,2)</f>
        <v>0</v>
      </c>
      <c r="K149" s="206" t="s">
        <v>125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126</v>
      </c>
      <c r="AT149" s="215" t="s">
        <v>121</v>
      </c>
      <c r="AU149" s="215" t="s">
        <v>82</v>
      </c>
      <c r="AY149" s="17" t="s">
        <v>119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80</v>
      </c>
      <c r="BK149" s="216">
        <f>ROUND(I149*H149,2)</f>
        <v>0</v>
      </c>
      <c r="BL149" s="17" t="s">
        <v>126</v>
      </c>
      <c r="BM149" s="215" t="s">
        <v>431</v>
      </c>
    </row>
    <row r="150" s="2" customFormat="1">
      <c r="A150" s="38"/>
      <c r="B150" s="39"/>
      <c r="C150" s="40"/>
      <c r="D150" s="217" t="s">
        <v>128</v>
      </c>
      <c r="E150" s="40"/>
      <c r="F150" s="218" t="s">
        <v>432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128</v>
      </c>
      <c r="AU150" s="17" t="s">
        <v>82</v>
      </c>
    </row>
    <row r="151" s="2" customFormat="1" ht="24.15" customHeight="1">
      <c r="A151" s="38"/>
      <c r="B151" s="39"/>
      <c r="C151" s="245" t="s">
        <v>7</v>
      </c>
      <c r="D151" s="245" t="s">
        <v>204</v>
      </c>
      <c r="E151" s="246" t="s">
        <v>433</v>
      </c>
      <c r="F151" s="247" t="s">
        <v>434</v>
      </c>
      <c r="G151" s="248" t="s">
        <v>286</v>
      </c>
      <c r="H151" s="249">
        <v>1</v>
      </c>
      <c r="I151" s="250"/>
      <c r="J151" s="251">
        <f>ROUND(I151*H151,2)</f>
        <v>0</v>
      </c>
      <c r="K151" s="247" t="s">
        <v>125</v>
      </c>
      <c r="L151" s="252"/>
      <c r="M151" s="253" t="s">
        <v>19</v>
      </c>
      <c r="N151" s="254" t="s">
        <v>43</v>
      </c>
      <c r="O151" s="84"/>
      <c r="P151" s="213">
        <f>O151*H151</f>
        <v>0</v>
      </c>
      <c r="Q151" s="213">
        <v>0.0019400000000000001</v>
      </c>
      <c r="R151" s="213">
        <f>Q151*H151</f>
        <v>0.0019400000000000001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167</v>
      </c>
      <c r="AT151" s="215" t="s">
        <v>204</v>
      </c>
      <c r="AU151" s="215" t="s">
        <v>82</v>
      </c>
      <c r="AY151" s="17" t="s">
        <v>119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80</v>
      </c>
      <c r="BK151" s="216">
        <f>ROUND(I151*H151,2)</f>
        <v>0</v>
      </c>
      <c r="BL151" s="17" t="s">
        <v>126</v>
      </c>
      <c r="BM151" s="215" t="s">
        <v>435</v>
      </c>
    </row>
    <row r="152" s="2" customFormat="1" ht="16.5" customHeight="1">
      <c r="A152" s="38"/>
      <c r="B152" s="39"/>
      <c r="C152" s="204" t="s">
        <v>260</v>
      </c>
      <c r="D152" s="204" t="s">
        <v>121</v>
      </c>
      <c r="E152" s="205" t="s">
        <v>436</v>
      </c>
      <c r="F152" s="206" t="s">
        <v>437</v>
      </c>
      <c r="G152" s="207" t="s">
        <v>286</v>
      </c>
      <c r="H152" s="208">
        <v>1</v>
      </c>
      <c r="I152" s="209"/>
      <c r="J152" s="210">
        <f>ROUND(I152*H152,2)</f>
        <v>0</v>
      </c>
      <c r="K152" s="206" t="s">
        <v>125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126</v>
      </c>
      <c r="AT152" s="215" t="s">
        <v>121</v>
      </c>
      <c r="AU152" s="215" t="s">
        <v>82</v>
      </c>
      <c r="AY152" s="17" t="s">
        <v>119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80</v>
      </c>
      <c r="BK152" s="216">
        <f>ROUND(I152*H152,2)</f>
        <v>0</v>
      </c>
      <c r="BL152" s="17" t="s">
        <v>126</v>
      </c>
      <c r="BM152" s="215" t="s">
        <v>438</v>
      </c>
    </row>
    <row r="153" s="2" customFormat="1">
      <c r="A153" s="38"/>
      <c r="B153" s="39"/>
      <c r="C153" s="40"/>
      <c r="D153" s="217" t="s">
        <v>128</v>
      </c>
      <c r="E153" s="40"/>
      <c r="F153" s="218" t="s">
        <v>439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128</v>
      </c>
      <c r="AU153" s="17" t="s">
        <v>82</v>
      </c>
    </row>
    <row r="154" s="2" customFormat="1" ht="16.5" customHeight="1">
      <c r="A154" s="38"/>
      <c r="B154" s="39"/>
      <c r="C154" s="245" t="s">
        <v>264</v>
      </c>
      <c r="D154" s="245" t="s">
        <v>204</v>
      </c>
      <c r="E154" s="246" t="s">
        <v>440</v>
      </c>
      <c r="F154" s="247" t="s">
        <v>441</v>
      </c>
      <c r="G154" s="248" t="s">
        <v>286</v>
      </c>
      <c r="H154" s="249">
        <v>1</v>
      </c>
      <c r="I154" s="250"/>
      <c r="J154" s="251">
        <f>ROUND(I154*H154,2)</f>
        <v>0</v>
      </c>
      <c r="K154" s="247" t="s">
        <v>125</v>
      </c>
      <c r="L154" s="252"/>
      <c r="M154" s="253" t="s">
        <v>19</v>
      </c>
      <c r="N154" s="254" t="s">
        <v>43</v>
      </c>
      <c r="O154" s="84"/>
      <c r="P154" s="213">
        <f>O154*H154</f>
        <v>0</v>
      </c>
      <c r="Q154" s="213">
        <v>0.00029</v>
      </c>
      <c r="R154" s="213">
        <f>Q154*H154</f>
        <v>0.00029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167</v>
      </c>
      <c r="AT154" s="215" t="s">
        <v>204</v>
      </c>
      <c r="AU154" s="215" t="s">
        <v>82</v>
      </c>
      <c r="AY154" s="17" t="s">
        <v>119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80</v>
      </c>
      <c r="BK154" s="216">
        <f>ROUND(I154*H154,2)</f>
        <v>0</v>
      </c>
      <c r="BL154" s="17" t="s">
        <v>126</v>
      </c>
      <c r="BM154" s="215" t="s">
        <v>442</v>
      </c>
    </row>
    <row r="155" s="2" customFormat="1" ht="16.5" customHeight="1">
      <c r="A155" s="38"/>
      <c r="B155" s="39"/>
      <c r="C155" s="204" t="s">
        <v>269</v>
      </c>
      <c r="D155" s="204" t="s">
        <v>121</v>
      </c>
      <c r="E155" s="205" t="s">
        <v>443</v>
      </c>
      <c r="F155" s="206" t="s">
        <v>444</v>
      </c>
      <c r="G155" s="207" t="s">
        <v>286</v>
      </c>
      <c r="H155" s="208">
        <v>1</v>
      </c>
      <c r="I155" s="209"/>
      <c r="J155" s="210">
        <f>ROUND(I155*H155,2)</f>
        <v>0</v>
      </c>
      <c r="K155" s="206" t="s">
        <v>125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0.00035</v>
      </c>
      <c r="R155" s="213">
        <f>Q155*H155</f>
        <v>0.00035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126</v>
      </c>
      <c r="AT155" s="215" t="s">
        <v>121</v>
      </c>
      <c r="AU155" s="215" t="s">
        <v>82</v>
      </c>
      <c r="AY155" s="17" t="s">
        <v>119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80</v>
      </c>
      <c r="BK155" s="216">
        <f>ROUND(I155*H155,2)</f>
        <v>0</v>
      </c>
      <c r="BL155" s="17" t="s">
        <v>126</v>
      </c>
      <c r="BM155" s="215" t="s">
        <v>445</v>
      </c>
    </row>
    <row r="156" s="2" customFormat="1">
      <c r="A156" s="38"/>
      <c r="B156" s="39"/>
      <c r="C156" s="40"/>
      <c r="D156" s="217" t="s">
        <v>128</v>
      </c>
      <c r="E156" s="40"/>
      <c r="F156" s="218" t="s">
        <v>446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128</v>
      </c>
      <c r="AU156" s="17" t="s">
        <v>82</v>
      </c>
    </row>
    <row r="157" s="2" customFormat="1" ht="16.5" customHeight="1">
      <c r="A157" s="38"/>
      <c r="B157" s="39"/>
      <c r="C157" s="204" t="s">
        <v>273</v>
      </c>
      <c r="D157" s="204" t="s">
        <v>121</v>
      </c>
      <c r="E157" s="205" t="s">
        <v>447</v>
      </c>
      <c r="F157" s="206" t="s">
        <v>448</v>
      </c>
      <c r="G157" s="207" t="s">
        <v>124</v>
      </c>
      <c r="H157" s="208">
        <v>355.19999999999999</v>
      </c>
      <c r="I157" s="209"/>
      <c r="J157" s="210">
        <f>ROUND(I157*H157,2)</f>
        <v>0</v>
      </c>
      <c r="K157" s="206" t="s">
        <v>125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126</v>
      </c>
      <c r="AT157" s="215" t="s">
        <v>121</v>
      </c>
      <c r="AU157" s="215" t="s">
        <v>82</v>
      </c>
      <c r="AY157" s="17" t="s">
        <v>119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80</v>
      </c>
      <c r="BK157" s="216">
        <f>ROUND(I157*H157,2)</f>
        <v>0</v>
      </c>
      <c r="BL157" s="17" t="s">
        <v>126</v>
      </c>
      <c r="BM157" s="215" t="s">
        <v>449</v>
      </c>
    </row>
    <row r="158" s="2" customFormat="1">
      <c r="A158" s="38"/>
      <c r="B158" s="39"/>
      <c r="C158" s="40"/>
      <c r="D158" s="217" t="s">
        <v>128</v>
      </c>
      <c r="E158" s="40"/>
      <c r="F158" s="218" t="s">
        <v>450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128</v>
      </c>
      <c r="AU158" s="17" t="s">
        <v>82</v>
      </c>
    </row>
    <row r="159" s="13" customFormat="1">
      <c r="A159" s="13"/>
      <c r="B159" s="222"/>
      <c r="C159" s="223"/>
      <c r="D159" s="224" t="s">
        <v>130</v>
      </c>
      <c r="E159" s="225" t="s">
        <v>19</v>
      </c>
      <c r="F159" s="226" t="s">
        <v>391</v>
      </c>
      <c r="G159" s="223"/>
      <c r="H159" s="227">
        <v>355.19999999999999</v>
      </c>
      <c r="I159" s="228"/>
      <c r="J159" s="223"/>
      <c r="K159" s="223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130</v>
      </c>
      <c r="AU159" s="233" t="s">
        <v>82</v>
      </c>
      <c r="AV159" s="13" t="s">
        <v>82</v>
      </c>
      <c r="AW159" s="13" t="s">
        <v>33</v>
      </c>
      <c r="AX159" s="13" t="s">
        <v>80</v>
      </c>
      <c r="AY159" s="233" t="s">
        <v>119</v>
      </c>
    </row>
    <row r="160" s="2" customFormat="1" ht="16.5" customHeight="1">
      <c r="A160" s="38"/>
      <c r="B160" s="39"/>
      <c r="C160" s="204" t="s">
        <v>279</v>
      </c>
      <c r="D160" s="204" t="s">
        <v>121</v>
      </c>
      <c r="E160" s="205" t="s">
        <v>451</v>
      </c>
      <c r="F160" s="206" t="s">
        <v>452</v>
      </c>
      <c r="G160" s="207" t="s">
        <v>403</v>
      </c>
      <c r="H160" s="208">
        <v>1</v>
      </c>
      <c r="I160" s="209"/>
      <c r="J160" s="210">
        <f>ROUND(I160*H160,2)</f>
        <v>0</v>
      </c>
      <c r="K160" s="206" t="s">
        <v>125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126</v>
      </c>
      <c r="AT160" s="215" t="s">
        <v>121</v>
      </c>
      <c r="AU160" s="215" t="s">
        <v>82</v>
      </c>
      <c r="AY160" s="17" t="s">
        <v>119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80</v>
      </c>
      <c r="BK160" s="216">
        <f>ROUND(I160*H160,2)</f>
        <v>0</v>
      </c>
      <c r="BL160" s="17" t="s">
        <v>126</v>
      </c>
      <c r="BM160" s="215" t="s">
        <v>453</v>
      </c>
    </row>
    <row r="161" s="2" customFormat="1">
      <c r="A161" s="38"/>
      <c r="B161" s="39"/>
      <c r="C161" s="40"/>
      <c r="D161" s="217" t="s">
        <v>128</v>
      </c>
      <c r="E161" s="40"/>
      <c r="F161" s="218" t="s">
        <v>454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128</v>
      </c>
      <c r="AU161" s="17" t="s">
        <v>82</v>
      </c>
    </row>
    <row r="162" s="12" customFormat="1" ht="25.92" customHeight="1">
      <c r="A162" s="12"/>
      <c r="B162" s="188"/>
      <c r="C162" s="189"/>
      <c r="D162" s="190" t="s">
        <v>71</v>
      </c>
      <c r="E162" s="191" t="s">
        <v>358</v>
      </c>
      <c r="F162" s="191" t="s">
        <v>359</v>
      </c>
      <c r="G162" s="189"/>
      <c r="H162" s="189"/>
      <c r="I162" s="192"/>
      <c r="J162" s="193">
        <f>BK162</f>
        <v>0</v>
      </c>
      <c r="K162" s="189"/>
      <c r="L162" s="194"/>
      <c r="M162" s="195"/>
      <c r="N162" s="196"/>
      <c r="O162" s="196"/>
      <c r="P162" s="197">
        <f>P163</f>
        <v>0</v>
      </c>
      <c r="Q162" s="196"/>
      <c r="R162" s="197">
        <f>R163</f>
        <v>0.0066299999999999996</v>
      </c>
      <c r="S162" s="196"/>
      <c r="T162" s="198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82</v>
      </c>
      <c r="AT162" s="200" t="s">
        <v>71</v>
      </c>
      <c r="AU162" s="200" t="s">
        <v>72</v>
      </c>
      <c r="AY162" s="199" t="s">
        <v>119</v>
      </c>
      <c r="BK162" s="201">
        <f>BK163</f>
        <v>0</v>
      </c>
    </row>
    <row r="163" s="12" customFormat="1" ht="22.8" customHeight="1">
      <c r="A163" s="12"/>
      <c r="B163" s="188"/>
      <c r="C163" s="189"/>
      <c r="D163" s="190" t="s">
        <v>71</v>
      </c>
      <c r="E163" s="202" t="s">
        <v>455</v>
      </c>
      <c r="F163" s="202" t="s">
        <v>456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SUM(P164:P166)</f>
        <v>0</v>
      </c>
      <c r="Q163" s="196"/>
      <c r="R163" s="197">
        <f>SUM(R164:R166)</f>
        <v>0.0066299999999999996</v>
      </c>
      <c r="S163" s="196"/>
      <c r="T163" s="198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9" t="s">
        <v>82</v>
      </c>
      <c r="AT163" s="200" t="s">
        <v>71</v>
      </c>
      <c r="AU163" s="200" t="s">
        <v>80</v>
      </c>
      <c r="AY163" s="199" t="s">
        <v>119</v>
      </c>
      <c r="BK163" s="201">
        <f>SUM(BK164:BK166)</f>
        <v>0</v>
      </c>
    </row>
    <row r="164" s="2" customFormat="1" ht="24.15" customHeight="1">
      <c r="A164" s="38"/>
      <c r="B164" s="39"/>
      <c r="C164" s="204" t="s">
        <v>283</v>
      </c>
      <c r="D164" s="204" t="s">
        <v>121</v>
      </c>
      <c r="E164" s="205" t="s">
        <v>457</v>
      </c>
      <c r="F164" s="206" t="s">
        <v>458</v>
      </c>
      <c r="G164" s="207" t="s">
        <v>124</v>
      </c>
      <c r="H164" s="208">
        <v>132.59999999999999</v>
      </c>
      <c r="I164" s="209"/>
      <c r="J164" s="210">
        <f>ROUND(I164*H164,2)</f>
        <v>0</v>
      </c>
      <c r="K164" s="206" t="s">
        <v>125</v>
      </c>
      <c r="L164" s="44"/>
      <c r="M164" s="211" t="s">
        <v>19</v>
      </c>
      <c r="N164" s="212" t="s">
        <v>43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220</v>
      </c>
      <c r="AT164" s="215" t="s">
        <v>121</v>
      </c>
      <c r="AU164" s="215" t="s">
        <v>82</v>
      </c>
      <c r="AY164" s="17" t="s">
        <v>119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80</v>
      </c>
      <c r="BK164" s="216">
        <f>ROUND(I164*H164,2)</f>
        <v>0</v>
      </c>
      <c r="BL164" s="17" t="s">
        <v>220</v>
      </c>
      <c r="BM164" s="215" t="s">
        <v>459</v>
      </c>
    </row>
    <row r="165" s="2" customFormat="1">
      <c r="A165" s="38"/>
      <c r="B165" s="39"/>
      <c r="C165" s="40"/>
      <c r="D165" s="217" t="s">
        <v>128</v>
      </c>
      <c r="E165" s="40"/>
      <c r="F165" s="218" t="s">
        <v>460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128</v>
      </c>
      <c r="AU165" s="17" t="s">
        <v>82</v>
      </c>
    </row>
    <row r="166" s="2" customFormat="1" ht="24.15" customHeight="1">
      <c r="A166" s="38"/>
      <c r="B166" s="39"/>
      <c r="C166" s="245" t="s">
        <v>289</v>
      </c>
      <c r="D166" s="245" t="s">
        <v>204</v>
      </c>
      <c r="E166" s="246" t="s">
        <v>461</v>
      </c>
      <c r="F166" s="247" t="s">
        <v>462</v>
      </c>
      <c r="G166" s="248" t="s">
        <v>124</v>
      </c>
      <c r="H166" s="249">
        <v>132.59999999999999</v>
      </c>
      <c r="I166" s="250"/>
      <c r="J166" s="251">
        <f>ROUND(I166*H166,2)</f>
        <v>0</v>
      </c>
      <c r="K166" s="247" t="s">
        <v>125</v>
      </c>
      <c r="L166" s="252"/>
      <c r="M166" s="255" t="s">
        <v>19</v>
      </c>
      <c r="N166" s="256" t="s">
        <v>43</v>
      </c>
      <c r="O166" s="257"/>
      <c r="P166" s="258">
        <f>O166*H166</f>
        <v>0</v>
      </c>
      <c r="Q166" s="258">
        <v>5.0000000000000002E-05</v>
      </c>
      <c r="R166" s="258">
        <f>Q166*H166</f>
        <v>0.0066299999999999996</v>
      </c>
      <c r="S166" s="258">
        <v>0</v>
      </c>
      <c r="T166" s="25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305</v>
      </c>
      <c r="AT166" s="215" t="s">
        <v>204</v>
      </c>
      <c r="AU166" s="215" t="s">
        <v>82</v>
      </c>
      <c r="AY166" s="17" t="s">
        <v>119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80</v>
      </c>
      <c r="BK166" s="216">
        <f>ROUND(I166*H166,2)</f>
        <v>0</v>
      </c>
      <c r="BL166" s="17" t="s">
        <v>220</v>
      </c>
      <c r="BM166" s="215" t="s">
        <v>463</v>
      </c>
    </row>
    <row r="167" s="2" customFormat="1" ht="6.96" customHeight="1">
      <c r="A167" s="38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99ToOm/VrIvEVFg5UAOp0hS/jfw758d/AWmGkN2dwuTTeF8lGYVFRa8tm1BAjjvb+zgTjdfpZKdMo4rxvCd47Q==" hashValue="t/87BgCeUCBrFkwEHtjMvFG6oincs77MN077LLJKr+p7D1BWj6dh+eKQbo6PQNnSNKpWpsBdXY49wb71c6bOPA==" algorithmName="SHA-512" password="CC35"/>
  <autoFilter ref="C84:K16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132254205"/>
    <hyperlink ref="F124" r:id="rId2" display="https://podminky.urs.cz/item/CS_URS_2022_02/451573111"/>
    <hyperlink ref="F128" r:id="rId3" display="https://podminky.urs.cz/item/CS_URS_2022_02/871161211"/>
    <hyperlink ref="F132" r:id="rId4" display="https://podminky.urs.cz/item/CS_URS_2022_02/871315241"/>
    <hyperlink ref="F135" r:id="rId5" display="https://podminky.urs.cz/item/CS_URS_2022_02/893812226"/>
    <hyperlink ref="F137" r:id="rId6" display="https://podminky.urs.cz/item/CS_URS_2022_02/899921116"/>
    <hyperlink ref="F140" r:id="rId7" display="https://podminky.urs.cz/item/CS_URS_2022_02/899921142"/>
    <hyperlink ref="F142" r:id="rId8" display="https://podminky.urs.cz/item/CS_URS_2022_02/899922113"/>
    <hyperlink ref="F144" r:id="rId9" display="https://podminky.urs.cz/item/CS_URS_2022_02/899922311"/>
    <hyperlink ref="F146" r:id="rId10" display="https://podminky.urs.cz/item/CS_URS_2022_02/899922335"/>
    <hyperlink ref="F148" r:id="rId11" display="https://podminky.urs.cz/item/CS_URS_2022_02/899922342"/>
    <hyperlink ref="F150" r:id="rId12" display="https://podminky.urs.cz/item/CS_URS_2022_02/899922512"/>
    <hyperlink ref="F153" r:id="rId13" display="https://podminky.urs.cz/item/CS_URS_2022_02/899922701"/>
    <hyperlink ref="F156" r:id="rId14" display="https://podminky.urs.cz/item/CS_URS_2022_02/899923101"/>
    <hyperlink ref="F158" r:id="rId15" display="https://podminky.urs.cz/item/CS_URS_2022_02/899924111"/>
    <hyperlink ref="F161" r:id="rId16" display="https://podminky.urs.cz/item/CS_URS_2022_02/899924202"/>
    <hyperlink ref="F165" r:id="rId17" display="https://podminky.urs.cz/item/CS_URS_2022_02/7411247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DOLNÍ BOUSOV-NÁMĚSTÍ-ODVODNĚNÍ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464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ROUND((SUM(BE84:BE103)),  2)</f>
        <v>0</v>
      </c>
      <c r="G33" s="38"/>
      <c r="H33" s="38"/>
      <c r="I33" s="148">
        <v>0.20999999999999999</v>
      </c>
      <c r="J33" s="147">
        <f>ROUND(((SUM(BE84:BE103))*I33),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ROUND((SUM(BF84:BF103)),  2)</f>
        <v>0</v>
      </c>
      <c r="G34" s="38"/>
      <c r="H34" s="38"/>
      <c r="I34" s="148">
        <v>0.14999999999999999</v>
      </c>
      <c r="J34" s="147">
        <f>ROUND(((SUM(BF84:BF103))*I34),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ROUND((SUM(BG84:BG103)),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ROUND((SUM(BH84:BH103)),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ROUND((SUM(BI84:BI103)),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DOLNÍ BOUSOV-NÁMĚSTÍ-ODVODNĚNÍ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22083-VON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17. 4. 2023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DOLNÍ BOUSOV</v>
      </c>
      <c r="G54" s="40"/>
      <c r="H54" s="40"/>
      <c r="I54" s="32" t="s">
        <v>31</v>
      </c>
      <c r="J54" s="36" t="str">
        <f>E21</f>
        <v>VEDU VODU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ING.EVŽEN KOZÁK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465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466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467</v>
      </c>
      <c r="E62" s="174"/>
      <c r="F62" s="174"/>
      <c r="G62" s="174"/>
      <c r="H62" s="174"/>
      <c r="I62" s="174"/>
      <c r="J62" s="175">
        <f>J91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468</v>
      </c>
      <c r="E63" s="174"/>
      <c r="F63" s="174"/>
      <c r="G63" s="174"/>
      <c r="H63" s="174"/>
      <c r="I63" s="174"/>
      <c r="J63" s="175">
        <f>J98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469</v>
      </c>
      <c r="E64" s="174"/>
      <c r="F64" s="174"/>
      <c r="G64" s="174"/>
      <c r="H64" s="174"/>
      <c r="I64" s="174"/>
      <c r="J64" s="175">
        <f>J102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DOLNÍ BOUSOV-NÁMĚSTÍ-ODVODNĚNÍ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22083-VON - VEDLEJŠÍ A OSTATNÍ NÁKLADY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17. 4. 2023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MĚSTO DOLNÍ BOUSOV</v>
      </c>
      <c r="G80" s="40"/>
      <c r="H80" s="40"/>
      <c r="I80" s="32" t="s">
        <v>31</v>
      </c>
      <c r="J80" s="36" t="str">
        <f>E21</f>
        <v>VEDU VODU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ING.EVŽEN KOZÁK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105</v>
      </c>
      <c r="D83" s="180" t="s">
        <v>57</v>
      </c>
      <c r="E83" s="180" t="s">
        <v>53</v>
      </c>
      <c r="F83" s="180" t="s">
        <v>54</v>
      </c>
      <c r="G83" s="180" t="s">
        <v>106</v>
      </c>
      <c r="H83" s="180" t="s">
        <v>107</v>
      </c>
      <c r="I83" s="180" t="s">
        <v>108</v>
      </c>
      <c r="J83" s="180" t="s">
        <v>94</v>
      </c>
      <c r="K83" s="181" t="s">
        <v>109</v>
      </c>
      <c r="L83" s="182"/>
      <c r="M83" s="92" t="s">
        <v>19</v>
      </c>
      <c r="N83" s="93" t="s">
        <v>42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71</v>
      </c>
      <c r="AU84" s="17" t="s">
        <v>95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71</v>
      </c>
      <c r="E85" s="191" t="s">
        <v>470</v>
      </c>
      <c r="F85" s="191" t="s">
        <v>471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P86+P91+P98+P102</f>
        <v>0</v>
      </c>
      <c r="Q85" s="196"/>
      <c r="R85" s="197">
        <f>R86+R91+R98+R102</f>
        <v>0</v>
      </c>
      <c r="S85" s="196"/>
      <c r="T85" s="198">
        <f>T86+T91+T98+T102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146</v>
      </c>
      <c r="AT85" s="200" t="s">
        <v>71</v>
      </c>
      <c r="AU85" s="200" t="s">
        <v>72</v>
      </c>
      <c r="AY85" s="199" t="s">
        <v>119</v>
      </c>
      <c r="BK85" s="201">
        <f>BK86+BK91+BK98+BK102</f>
        <v>0</v>
      </c>
    </row>
    <row r="86" s="12" customFormat="1" ht="22.8" customHeight="1">
      <c r="A86" s="12"/>
      <c r="B86" s="188"/>
      <c r="C86" s="189"/>
      <c r="D86" s="190" t="s">
        <v>71</v>
      </c>
      <c r="E86" s="202" t="s">
        <v>472</v>
      </c>
      <c r="F86" s="202" t="s">
        <v>473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SUM(P87:P90)</f>
        <v>0</v>
      </c>
      <c r="Q86" s="196"/>
      <c r="R86" s="197">
        <f>SUM(R87:R90)</f>
        <v>0</v>
      </c>
      <c r="S86" s="196"/>
      <c r="T86" s="198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146</v>
      </c>
      <c r="AT86" s="200" t="s">
        <v>71</v>
      </c>
      <c r="AU86" s="200" t="s">
        <v>80</v>
      </c>
      <c r="AY86" s="199" t="s">
        <v>119</v>
      </c>
      <c r="BK86" s="201">
        <f>SUM(BK87:BK90)</f>
        <v>0</v>
      </c>
    </row>
    <row r="87" s="2" customFormat="1" ht="16.5" customHeight="1">
      <c r="A87" s="38"/>
      <c r="B87" s="39"/>
      <c r="C87" s="204" t="s">
        <v>80</v>
      </c>
      <c r="D87" s="204" t="s">
        <v>121</v>
      </c>
      <c r="E87" s="205" t="s">
        <v>474</v>
      </c>
      <c r="F87" s="206" t="s">
        <v>475</v>
      </c>
      <c r="G87" s="207" t="s">
        <v>19</v>
      </c>
      <c r="H87" s="208">
        <v>1</v>
      </c>
      <c r="I87" s="209"/>
      <c r="J87" s="210">
        <f>ROUND(I87*H87,2)</f>
        <v>0</v>
      </c>
      <c r="K87" s="206" t="s">
        <v>217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476</v>
      </c>
      <c r="AT87" s="215" t="s">
        <v>121</v>
      </c>
      <c r="AU87" s="215" t="s">
        <v>82</v>
      </c>
      <c r="AY87" s="17" t="s">
        <v>119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476</v>
      </c>
      <c r="BM87" s="215" t="s">
        <v>477</v>
      </c>
    </row>
    <row r="88" s="2" customFormat="1" ht="16.5" customHeight="1">
      <c r="A88" s="38"/>
      <c r="B88" s="39"/>
      <c r="C88" s="204" t="s">
        <v>82</v>
      </c>
      <c r="D88" s="204" t="s">
        <v>121</v>
      </c>
      <c r="E88" s="205" t="s">
        <v>478</v>
      </c>
      <c r="F88" s="206" t="s">
        <v>479</v>
      </c>
      <c r="G88" s="207" t="s">
        <v>19</v>
      </c>
      <c r="H88" s="208">
        <v>1</v>
      </c>
      <c r="I88" s="209"/>
      <c r="J88" s="210">
        <f>ROUND(I88*H88,2)</f>
        <v>0</v>
      </c>
      <c r="K88" s="206" t="s">
        <v>217</v>
      </c>
      <c r="L88" s="44"/>
      <c r="M88" s="211" t="s">
        <v>19</v>
      </c>
      <c r="N88" s="212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476</v>
      </c>
      <c r="AT88" s="215" t="s">
        <v>121</v>
      </c>
      <c r="AU88" s="215" t="s">
        <v>82</v>
      </c>
      <c r="AY88" s="17" t="s">
        <v>119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476</v>
      </c>
      <c r="BM88" s="215" t="s">
        <v>480</v>
      </c>
    </row>
    <row r="89" s="2" customFormat="1" ht="16.5" customHeight="1">
      <c r="A89" s="38"/>
      <c r="B89" s="39"/>
      <c r="C89" s="204" t="s">
        <v>137</v>
      </c>
      <c r="D89" s="204" t="s">
        <v>121</v>
      </c>
      <c r="E89" s="205" t="s">
        <v>481</v>
      </c>
      <c r="F89" s="206" t="s">
        <v>482</v>
      </c>
      <c r="G89" s="207" t="s">
        <v>19</v>
      </c>
      <c r="H89" s="208">
        <v>1</v>
      </c>
      <c r="I89" s="209"/>
      <c r="J89" s="210">
        <f>ROUND(I89*H89,2)</f>
        <v>0</v>
      </c>
      <c r="K89" s="206" t="s">
        <v>217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476</v>
      </c>
      <c r="AT89" s="215" t="s">
        <v>121</v>
      </c>
      <c r="AU89" s="215" t="s">
        <v>82</v>
      </c>
      <c r="AY89" s="17" t="s">
        <v>119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476</v>
      </c>
      <c r="BM89" s="215" t="s">
        <v>483</v>
      </c>
    </row>
    <row r="90" s="2" customFormat="1" ht="16.5" customHeight="1">
      <c r="A90" s="38"/>
      <c r="B90" s="39"/>
      <c r="C90" s="204" t="s">
        <v>126</v>
      </c>
      <c r="D90" s="204" t="s">
        <v>121</v>
      </c>
      <c r="E90" s="205" t="s">
        <v>484</v>
      </c>
      <c r="F90" s="206" t="s">
        <v>485</v>
      </c>
      <c r="G90" s="207" t="s">
        <v>19</v>
      </c>
      <c r="H90" s="208">
        <v>1</v>
      </c>
      <c r="I90" s="209"/>
      <c r="J90" s="210">
        <f>ROUND(I90*H90,2)</f>
        <v>0</v>
      </c>
      <c r="K90" s="206" t="s">
        <v>217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476</v>
      </c>
      <c r="AT90" s="215" t="s">
        <v>121</v>
      </c>
      <c r="AU90" s="215" t="s">
        <v>82</v>
      </c>
      <c r="AY90" s="17" t="s">
        <v>119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476</v>
      </c>
      <c r="BM90" s="215" t="s">
        <v>486</v>
      </c>
    </row>
    <row r="91" s="12" customFormat="1" ht="22.8" customHeight="1">
      <c r="A91" s="12"/>
      <c r="B91" s="188"/>
      <c r="C91" s="189"/>
      <c r="D91" s="190" t="s">
        <v>71</v>
      </c>
      <c r="E91" s="202" t="s">
        <v>487</v>
      </c>
      <c r="F91" s="202" t="s">
        <v>488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SUM(P92:P97)</f>
        <v>0</v>
      </c>
      <c r="Q91" s="196"/>
      <c r="R91" s="197">
        <f>SUM(R92:R97)</f>
        <v>0</v>
      </c>
      <c r="S91" s="196"/>
      <c r="T91" s="198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146</v>
      </c>
      <c r="AT91" s="200" t="s">
        <v>71</v>
      </c>
      <c r="AU91" s="200" t="s">
        <v>80</v>
      </c>
      <c r="AY91" s="199" t="s">
        <v>119</v>
      </c>
      <c r="BK91" s="201">
        <f>SUM(BK92:BK97)</f>
        <v>0</v>
      </c>
    </row>
    <row r="92" s="2" customFormat="1" ht="16.5" customHeight="1">
      <c r="A92" s="38"/>
      <c r="B92" s="39"/>
      <c r="C92" s="204" t="s">
        <v>146</v>
      </c>
      <c r="D92" s="204" t="s">
        <v>121</v>
      </c>
      <c r="E92" s="205" t="s">
        <v>489</v>
      </c>
      <c r="F92" s="206" t="s">
        <v>490</v>
      </c>
      <c r="G92" s="207" t="s">
        <v>491</v>
      </c>
      <c r="H92" s="208">
        <v>1</v>
      </c>
      <c r="I92" s="209"/>
      <c r="J92" s="210">
        <f>ROUND(I92*H92,2)</f>
        <v>0</v>
      </c>
      <c r="K92" s="206" t="s">
        <v>208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476</v>
      </c>
      <c r="AT92" s="215" t="s">
        <v>121</v>
      </c>
      <c r="AU92" s="215" t="s">
        <v>82</v>
      </c>
      <c r="AY92" s="17" t="s">
        <v>119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476</v>
      </c>
      <c r="BM92" s="215" t="s">
        <v>492</v>
      </c>
    </row>
    <row r="93" s="2" customFormat="1" ht="16.5" customHeight="1">
      <c r="A93" s="38"/>
      <c r="B93" s="39"/>
      <c r="C93" s="204" t="s">
        <v>151</v>
      </c>
      <c r="D93" s="204" t="s">
        <v>121</v>
      </c>
      <c r="E93" s="205" t="s">
        <v>493</v>
      </c>
      <c r="F93" s="206" t="s">
        <v>494</v>
      </c>
      <c r="G93" s="207" t="s">
        <v>491</v>
      </c>
      <c r="H93" s="208">
        <v>1</v>
      </c>
      <c r="I93" s="209"/>
      <c r="J93" s="210">
        <f>ROUND(I93*H93,2)</f>
        <v>0</v>
      </c>
      <c r="K93" s="206" t="s">
        <v>208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476</v>
      </c>
      <c r="AT93" s="215" t="s">
        <v>121</v>
      </c>
      <c r="AU93" s="215" t="s">
        <v>82</v>
      </c>
      <c r="AY93" s="17" t="s">
        <v>119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476</v>
      </c>
      <c r="BM93" s="215" t="s">
        <v>495</v>
      </c>
    </row>
    <row r="94" s="2" customFormat="1" ht="16.5" customHeight="1">
      <c r="A94" s="38"/>
      <c r="B94" s="39"/>
      <c r="C94" s="204" t="s">
        <v>159</v>
      </c>
      <c r="D94" s="204" t="s">
        <v>121</v>
      </c>
      <c r="E94" s="205" t="s">
        <v>496</v>
      </c>
      <c r="F94" s="206" t="s">
        <v>497</v>
      </c>
      <c r="G94" s="207" t="s">
        <v>491</v>
      </c>
      <c r="H94" s="208">
        <v>1</v>
      </c>
      <c r="I94" s="209"/>
      <c r="J94" s="210">
        <f>ROUND(I94*H94,2)</f>
        <v>0</v>
      </c>
      <c r="K94" s="206" t="s">
        <v>208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476</v>
      </c>
      <c r="AT94" s="215" t="s">
        <v>121</v>
      </c>
      <c r="AU94" s="215" t="s">
        <v>82</v>
      </c>
      <c r="AY94" s="17" t="s">
        <v>119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476</v>
      </c>
      <c r="BM94" s="215" t="s">
        <v>498</v>
      </c>
    </row>
    <row r="95" s="2" customFormat="1" ht="16.5" customHeight="1">
      <c r="A95" s="38"/>
      <c r="B95" s="39"/>
      <c r="C95" s="204" t="s">
        <v>167</v>
      </c>
      <c r="D95" s="204" t="s">
        <v>121</v>
      </c>
      <c r="E95" s="205" t="s">
        <v>499</v>
      </c>
      <c r="F95" s="206" t="s">
        <v>500</v>
      </c>
      <c r="G95" s="207" t="s">
        <v>19</v>
      </c>
      <c r="H95" s="208">
        <v>1</v>
      </c>
      <c r="I95" s="209"/>
      <c r="J95" s="210">
        <f>ROUND(I95*H95,2)</f>
        <v>0</v>
      </c>
      <c r="K95" s="206" t="s">
        <v>217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476</v>
      </c>
      <c r="AT95" s="215" t="s">
        <v>121</v>
      </c>
      <c r="AU95" s="215" t="s">
        <v>82</v>
      </c>
      <c r="AY95" s="17" t="s">
        <v>119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476</v>
      </c>
      <c r="BM95" s="215" t="s">
        <v>501</v>
      </c>
    </row>
    <row r="96" s="2" customFormat="1" ht="16.5" customHeight="1">
      <c r="A96" s="38"/>
      <c r="B96" s="39"/>
      <c r="C96" s="204" t="s">
        <v>174</v>
      </c>
      <c r="D96" s="204" t="s">
        <v>121</v>
      </c>
      <c r="E96" s="205" t="s">
        <v>502</v>
      </c>
      <c r="F96" s="206" t="s">
        <v>503</v>
      </c>
      <c r="G96" s="207" t="s">
        <v>19</v>
      </c>
      <c r="H96" s="208">
        <v>1</v>
      </c>
      <c r="I96" s="209"/>
      <c r="J96" s="210">
        <f>ROUND(I96*H96,2)</f>
        <v>0</v>
      </c>
      <c r="K96" s="206" t="s">
        <v>217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476</v>
      </c>
      <c r="AT96" s="215" t="s">
        <v>121</v>
      </c>
      <c r="AU96" s="215" t="s">
        <v>82</v>
      </c>
      <c r="AY96" s="17" t="s">
        <v>119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476</v>
      </c>
      <c r="BM96" s="215" t="s">
        <v>504</v>
      </c>
    </row>
    <row r="97" s="2" customFormat="1" ht="16.5" customHeight="1">
      <c r="A97" s="38"/>
      <c r="B97" s="39"/>
      <c r="C97" s="204" t="s">
        <v>183</v>
      </c>
      <c r="D97" s="204" t="s">
        <v>121</v>
      </c>
      <c r="E97" s="205" t="s">
        <v>505</v>
      </c>
      <c r="F97" s="206" t="s">
        <v>506</v>
      </c>
      <c r="G97" s="207" t="s">
        <v>491</v>
      </c>
      <c r="H97" s="208">
        <v>1</v>
      </c>
      <c r="I97" s="209"/>
      <c r="J97" s="210">
        <f>ROUND(I97*H97,2)</f>
        <v>0</v>
      </c>
      <c r="K97" s="206" t="s">
        <v>208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476</v>
      </c>
      <c r="AT97" s="215" t="s">
        <v>121</v>
      </c>
      <c r="AU97" s="215" t="s">
        <v>82</v>
      </c>
      <c r="AY97" s="17" t="s">
        <v>119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476</v>
      </c>
      <c r="BM97" s="215" t="s">
        <v>507</v>
      </c>
    </row>
    <row r="98" s="12" customFormat="1" ht="22.8" customHeight="1">
      <c r="A98" s="12"/>
      <c r="B98" s="188"/>
      <c r="C98" s="189"/>
      <c r="D98" s="190" t="s">
        <v>71</v>
      </c>
      <c r="E98" s="202" t="s">
        <v>508</v>
      </c>
      <c r="F98" s="202" t="s">
        <v>509</v>
      </c>
      <c r="G98" s="189"/>
      <c r="H98" s="189"/>
      <c r="I98" s="192"/>
      <c r="J98" s="203">
        <f>BK98</f>
        <v>0</v>
      </c>
      <c r="K98" s="189"/>
      <c r="L98" s="194"/>
      <c r="M98" s="195"/>
      <c r="N98" s="196"/>
      <c r="O98" s="196"/>
      <c r="P98" s="197">
        <f>SUM(P99:P101)</f>
        <v>0</v>
      </c>
      <c r="Q98" s="196"/>
      <c r="R98" s="197">
        <f>SUM(R99:R101)</f>
        <v>0</v>
      </c>
      <c r="S98" s="196"/>
      <c r="T98" s="198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146</v>
      </c>
      <c r="AT98" s="200" t="s">
        <v>71</v>
      </c>
      <c r="AU98" s="200" t="s">
        <v>80</v>
      </c>
      <c r="AY98" s="199" t="s">
        <v>119</v>
      </c>
      <c r="BK98" s="201">
        <f>SUM(BK99:BK101)</f>
        <v>0</v>
      </c>
    </row>
    <row r="99" s="2" customFormat="1" ht="16.5" customHeight="1">
      <c r="A99" s="38"/>
      <c r="B99" s="39"/>
      <c r="C99" s="204" t="s">
        <v>188</v>
      </c>
      <c r="D99" s="204" t="s">
        <v>121</v>
      </c>
      <c r="E99" s="205" t="s">
        <v>510</v>
      </c>
      <c r="F99" s="206" t="s">
        <v>511</v>
      </c>
      <c r="G99" s="207" t="s">
        <v>19</v>
      </c>
      <c r="H99" s="208">
        <v>6</v>
      </c>
      <c r="I99" s="209"/>
      <c r="J99" s="210">
        <f>ROUND(I99*H99,2)</f>
        <v>0</v>
      </c>
      <c r="K99" s="206" t="s">
        <v>208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476</v>
      </c>
      <c r="AT99" s="215" t="s">
        <v>121</v>
      </c>
      <c r="AU99" s="215" t="s">
        <v>82</v>
      </c>
      <c r="AY99" s="17" t="s">
        <v>119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476</v>
      </c>
      <c r="BM99" s="215" t="s">
        <v>512</v>
      </c>
    </row>
    <row r="100" s="2" customFormat="1" ht="16.5" customHeight="1">
      <c r="A100" s="38"/>
      <c r="B100" s="39"/>
      <c r="C100" s="204" t="s">
        <v>193</v>
      </c>
      <c r="D100" s="204" t="s">
        <v>121</v>
      </c>
      <c r="E100" s="205" t="s">
        <v>513</v>
      </c>
      <c r="F100" s="206" t="s">
        <v>514</v>
      </c>
      <c r="G100" s="207" t="s">
        <v>491</v>
      </c>
      <c r="H100" s="208">
        <v>1</v>
      </c>
      <c r="I100" s="209"/>
      <c r="J100" s="210">
        <f>ROUND(I100*H100,2)</f>
        <v>0</v>
      </c>
      <c r="K100" s="206" t="s">
        <v>208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476</v>
      </c>
      <c r="AT100" s="215" t="s">
        <v>121</v>
      </c>
      <c r="AU100" s="215" t="s">
        <v>82</v>
      </c>
      <c r="AY100" s="17" t="s">
        <v>119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476</v>
      </c>
      <c r="BM100" s="215" t="s">
        <v>515</v>
      </c>
    </row>
    <row r="101" s="2" customFormat="1" ht="16.5" customHeight="1">
      <c r="A101" s="38"/>
      <c r="B101" s="39"/>
      <c r="C101" s="204" t="s">
        <v>203</v>
      </c>
      <c r="D101" s="204" t="s">
        <v>121</v>
      </c>
      <c r="E101" s="205" t="s">
        <v>516</v>
      </c>
      <c r="F101" s="206" t="s">
        <v>517</v>
      </c>
      <c r="G101" s="207" t="s">
        <v>491</v>
      </c>
      <c r="H101" s="208">
        <v>1</v>
      </c>
      <c r="I101" s="209"/>
      <c r="J101" s="210">
        <f>ROUND(I101*H101,2)</f>
        <v>0</v>
      </c>
      <c r="K101" s="206" t="s">
        <v>208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476</v>
      </c>
      <c r="AT101" s="215" t="s">
        <v>121</v>
      </c>
      <c r="AU101" s="215" t="s">
        <v>82</v>
      </c>
      <c r="AY101" s="17" t="s">
        <v>119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80</v>
      </c>
      <c r="BK101" s="216">
        <f>ROUND(I101*H101,2)</f>
        <v>0</v>
      </c>
      <c r="BL101" s="17" t="s">
        <v>476</v>
      </c>
      <c r="BM101" s="215" t="s">
        <v>518</v>
      </c>
    </row>
    <row r="102" s="12" customFormat="1" ht="22.8" customHeight="1">
      <c r="A102" s="12"/>
      <c r="B102" s="188"/>
      <c r="C102" s="189"/>
      <c r="D102" s="190" t="s">
        <v>71</v>
      </c>
      <c r="E102" s="202" t="s">
        <v>519</v>
      </c>
      <c r="F102" s="202" t="s">
        <v>520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P103</f>
        <v>0</v>
      </c>
      <c r="Q102" s="196"/>
      <c r="R102" s="197">
        <f>R103</f>
        <v>0</v>
      </c>
      <c r="S102" s="196"/>
      <c r="T102" s="198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146</v>
      </c>
      <c r="AT102" s="200" t="s">
        <v>71</v>
      </c>
      <c r="AU102" s="200" t="s">
        <v>80</v>
      </c>
      <c r="AY102" s="199" t="s">
        <v>119</v>
      </c>
      <c r="BK102" s="201">
        <f>BK103</f>
        <v>0</v>
      </c>
    </row>
    <row r="103" s="2" customFormat="1" ht="24.15" customHeight="1">
      <c r="A103" s="38"/>
      <c r="B103" s="39"/>
      <c r="C103" s="204" t="s">
        <v>211</v>
      </c>
      <c r="D103" s="204" t="s">
        <v>121</v>
      </c>
      <c r="E103" s="205" t="s">
        <v>521</v>
      </c>
      <c r="F103" s="206" t="s">
        <v>522</v>
      </c>
      <c r="G103" s="207" t="s">
        <v>491</v>
      </c>
      <c r="H103" s="208">
        <v>1</v>
      </c>
      <c r="I103" s="209"/>
      <c r="J103" s="210">
        <f>ROUND(I103*H103,2)</f>
        <v>0</v>
      </c>
      <c r="K103" s="206" t="s">
        <v>208</v>
      </c>
      <c r="L103" s="44"/>
      <c r="M103" s="260" t="s">
        <v>19</v>
      </c>
      <c r="N103" s="261" t="s">
        <v>43</v>
      </c>
      <c r="O103" s="257"/>
      <c r="P103" s="258">
        <f>O103*H103</f>
        <v>0</v>
      </c>
      <c r="Q103" s="258">
        <v>0</v>
      </c>
      <c r="R103" s="258">
        <f>Q103*H103</f>
        <v>0</v>
      </c>
      <c r="S103" s="258">
        <v>0</v>
      </c>
      <c r="T103" s="25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476</v>
      </c>
      <c r="AT103" s="215" t="s">
        <v>121</v>
      </c>
      <c r="AU103" s="215" t="s">
        <v>82</v>
      </c>
      <c r="AY103" s="17" t="s">
        <v>119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476</v>
      </c>
      <c r="BM103" s="215" t="s">
        <v>523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GQEEQufU/HAMaOPlL5TSGYVAVzVVl3+PYLXANcA0QWOUPb/0lrxhMP5FRO3XIbGtZ4/+IlzfFV6OosEVvAilUA==" hashValue="1Rzlc955TlgOXC1Q7z3u5bnCwINOuhNblyNz14D8q3/ANhw/S6T70j3OTBTmxXMGOMk7oga34qErCZvs+4LtMg==" algorithmName="SHA-512" password="CC35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524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525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526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527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528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529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530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531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532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533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534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79</v>
      </c>
      <c r="F18" s="273" t="s">
        <v>535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536</v>
      </c>
      <c r="F19" s="273" t="s">
        <v>537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538</v>
      </c>
      <c r="F20" s="273" t="s">
        <v>539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540</v>
      </c>
      <c r="F21" s="273" t="s">
        <v>541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542</v>
      </c>
      <c r="F22" s="273" t="s">
        <v>543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544</v>
      </c>
      <c r="F23" s="273" t="s">
        <v>545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546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547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548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549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550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551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552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553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554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105</v>
      </c>
      <c r="F36" s="273"/>
      <c r="G36" s="273" t="s">
        <v>555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556</v>
      </c>
      <c r="F37" s="273"/>
      <c r="G37" s="273" t="s">
        <v>557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53</v>
      </c>
      <c r="F38" s="273"/>
      <c r="G38" s="273" t="s">
        <v>558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54</v>
      </c>
      <c r="F39" s="273"/>
      <c r="G39" s="273" t="s">
        <v>559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106</v>
      </c>
      <c r="F40" s="273"/>
      <c r="G40" s="273" t="s">
        <v>560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107</v>
      </c>
      <c r="F41" s="273"/>
      <c r="G41" s="273" t="s">
        <v>561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562</v>
      </c>
      <c r="F42" s="273"/>
      <c r="G42" s="273" t="s">
        <v>563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564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565</v>
      </c>
      <c r="F44" s="273"/>
      <c r="G44" s="273" t="s">
        <v>566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109</v>
      </c>
      <c r="F45" s="273"/>
      <c r="G45" s="273" t="s">
        <v>567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568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569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570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571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572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573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574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575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576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577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578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579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580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581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582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583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584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585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586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587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588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589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590</v>
      </c>
      <c r="D76" s="291"/>
      <c r="E76" s="291"/>
      <c r="F76" s="291" t="s">
        <v>591</v>
      </c>
      <c r="G76" s="292"/>
      <c r="H76" s="291" t="s">
        <v>54</v>
      </c>
      <c r="I76" s="291" t="s">
        <v>57</v>
      </c>
      <c r="J76" s="291" t="s">
        <v>592</v>
      </c>
      <c r="K76" s="290"/>
    </row>
    <row r="77" s="1" customFormat="1" ht="17.25" customHeight="1">
      <c r="B77" s="288"/>
      <c r="C77" s="293" t="s">
        <v>593</v>
      </c>
      <c r="D77" s="293"/>
      <c r="E77" s="293"/>
      <c r="F77" s="294" t="s">
        <v>594</v>
      </c>
      <c r="G77" s="295"/>
      <c r="H77" s="293"/>
      <c r="I77" s="293"/>
      <c r="J77" s="293" t="s">
        <v>595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53</v>
      </c>
      <c r="D79" s="298"/>
      <c r="E79" s="298"/>
      <c r="F79" s="299" t="s">
        <v>596</v>
      </c>
      <c r="G79" s="300"/>
      <c r="H79" s="276" t="s">
        <v>597</v>
      </c>
      <c r="I79" s="276" t="s">
        <v>598</v>
      </c>
      <c r="J79" s="276">
        <v>20</v>
      </c>
      <c r="K79" s="290"/>
    </row>
    <row r="80" s="1" customFormat="1" ht="15" customHeight="1">
      <c r="B80" s="288"/>
      <c r="C80" s="276" t="s">
        <v>599</v>
      </c>
      <c r="D80" s="276"/>
      <c r="E80" s="276"/>
      <c r="F80" s="299" t="s">
        <v>596</v>
      </c>
      <c r="G80" s="300"/>
      <c r="H80" s="276" t="s">
        <v>600</v>
      </c>
      <c r="I80" s="276" t="s">
        <v>598</v>
      </c>
      <c r="J80" s="276">
        <v>120</v>
      </c>
      <c r="K80" s="290"/>
    </row>
    <row r="81" s="1" customFormat="1" ht="15" customHeight="1">
      <c r="B81" s="301"/>
      <c r="C81" s="276" t="s">
        <v>601</v>
      </c>
      <c r="D81" s="276"/>
      <c r="E81" s="276"/>
      <c r="F81" s="299" t="s">
        <v>602</v>
      </c>
      <c r="G81" s="300"/>
      <c r="H81" s="276" t="s">
        <v>603</v>
      </c>
      <c r="I81" s="276" t="s">
        <v>598</v>
      </c>
      <c r="J81" s="276">
        <v>50</v>
      </c>
      <c r="K81" s="290"/>
    </row>
    <row r="82" s="1" customFormat="1" ht="15" customHeight="1">
      <c r="B82" s="301"/>
      <c r="C82" s="276" t="s">
        <v>604</v>
      </c>
      <c r="D82" s="276"/>
      <c r="E82" s="276"/>
      <c r="F82" s="299" t="s">
        <v>596</v>
      </c>
      <c r="G82" s="300"/>
      <c r="H82" s="276" t="s">
        <v>605</v>
      </c>
      <c r="I82" s="276" t="s">
        <v>606</v>
      </c>
      <c r="J82" s="276"/>
      <c r="K82" s="290"/>
    </row>
    <row r="83" s="1" customFormat="1" ht="15" customHeight="1">
      <c r="B83" s="301"/>
      <c r="C83" s="302" t="s">
        <v>607</v>
      </c>
      <c r="D83" s="302"/>
      <c r="E83" s="302"/>
      <c r="F83" s="303" t="s">
        <v>602</v>
      </c>
      <c r="G83" s="302"/>
      <c r="H83" s="302" t="s">
        <v>608</v>
      </c>
      <c r="I83" s="302" t="s">
        <v>598</v>
      </c>
      <c r="J83" s="302">
        <v>15</v>
      </c>
      <c r="K83" s="290"/>
    </row>
    <row r="84" s="1" customFormat="1" ht="15" customHeight="1">
      <c r="B84" s="301"/>
      <c r="C84" s="302" t="s">
        <v>609</v>
      </c>
      <c r="D84" s="302"/>
      <c r="E84" s="302"/>
      <c r="F84" s="303" t="s">
        <v>602</v>
      </c>
      <c r="G84" s="302"/>
      <c r="H84" s="302" t="s">
        <v>610</v>
      </c>
      <c r="I84" s="302" t="s">
        <v>598</v>
      </c>
      <c r="J84" s="302">
        <v>15</v>
      </c>
      <c r="K84" s="290"/>
    </row>
    <row r="85" s="1" customFormat="1" ht="15" customHeight="1">
      <c r="B85" s="301"/>
      <c r="C85" s="302" t="s">
        <v>611</v>
      </c>
      <c r="D85" s="302"/>
      <c r="E85" s="302"/>
      <c r="F85" s="303" t="s">
        <v>602</v>
      </c>
      <c r="G85" s="302"/>
      <c r="H85" s="302" t="s">
        <v>612</v>
      </c>
      <c r="I85" s="302" t="s">
        <v>598</v>
      </c>
      <c r="J85" s="302">
        <v>20</v>
      </c>
      <c r="K85" s="290"/>
    </row>
    <row r="86" s="1" customFormat="1" ht="15" customHeight="1">
      <c r="B86" s="301"/>
      <c r="C86" s="302" t="s">
        <v>613</v>
      </c>
      <c r="D86" s="302"/>
      <c r="E86" s="302"/>
      <c r="F86" s="303" t="s">
        <v>602</v>
      </c>
      <c r="G86" s="302"/>
      <c r="H86" s="302" t="s">
        <v>614</v>
      </c>
      <c r="I86" s="302" t="s">
        <v>598</v>
      </c>
      <c r="J86" s="302">
        <v>20</v>
      </c>
      <c r="K86" s="290"/>
    </row>
    <row r="87" s="1" customFormat="1" ht="15" customHeight="1">
      <c r="B87" s="301"/>
      <c r="C87" s="276" t="s">
        <v>615</v>
      </c>
      <c r="D87" s="276"/>
      <c r="E87" s="276"/>
      <c r="F87" s="299" t="s">
        <v>602</v>
      </c>
      <c r="G87" s="300"/>
      <c r="H87" s="276" t="s">
        <v>616</v>
      </c>
      <c r="I87" s="276" t="s">
        <v>598</v>
      </c>
      <c r="J87" s="276">
        <v>50</v>
      </c>
      <c r="K87" s="290"/>
    </row>
    <row r="88" s="1" customFormat="1" ht="15" customHeight="1">
      <c r="B88" s="301"/>
      <c r="C88" s="276" t="s">
        <v>617</v>
      </c>
      <c r="D88" s="276"/>
      <c r="E88" s="276"/>
      <c r="F88" s="299" t="s">
        <v>602</v>
      </c>
      <c r="G88" s="300"/>
      <c r="H88" s="276" t="s">
        <v>618</v>
      </c>
      <c r="I88" s="276" t="s">
        <v>598</v>
      </c>
      <c r="J88" s="276">
        <v>20</v>
      </c>
      <c r="K88" s="290"/>
    </row>
    <row r="89" s="1" customFormat="1" ht="15" customHeight="1">
      <c r="B89" s="301"/>
      <c r="C89" s="276" t="s">
        <v>619</v>
      </c>
      <c r="D89" s="276"/>
      <c r="E89" s="276"/>
      <c r="F89" s="299" t="s">
        <v>602</v>
      </c>
      <c r="G89" s="300"/>
      <c r="H89" s="276" t="s">
        <v>620</v>
      </c>
      <c r="I89" s="276" t="s">
        <v>598</v>
      </c>
      <c r="J89" s="276">
        <v>20</v>
      </c>
      <c r="K89" s="290"/>
    </row>
    <row r="90" s="1" customFormat="1" ht="15" customHeight="1">
      <c r="B90" s="301"/>
      <c r="C90" s="276" t="s">
        <v>621</v>
      </c>
      <c r="D90" s="276"/>
      <c r="E90" s="276"/>
      <c r="F90" s="299" t="s">
        <v>602</v>
      </c>
      <c r="G90" s="300"/>
      <c r="H90" s="276" t="s">
        <v>622</v>
      </c>
      <c r="I90" s="276" t="s">
        <v>598</v>
      </c>
      <c r="J90" s="276">
        <v>50</v>
      </c>
      <c r="K90" s="290"/>
    </row>
    <row r="91" s="1" customFormat="1" ht="15" customHeight="1">
      <c r="B91" s="301"/>
      <c r="C91" s="276" t="s">
        <v>623</v>
      </c>
      <c r="D91" s="276"/>
      <c r="E91" s="276"/>
      <c r="F91" s="299" t="s">
        <v>602</v>
      </c>
      <c r="G91" s="300"/>
      <c r="H91" s="276" t="s">
        <v>623</v>
      </c>
      <c r="I91" s="276" t="s">
        <v>598</v>
      </c>
      <c r="J91" s="276">
        <v>50</v>
      </c>
      <c r="K91" s="290"/>
    </row>
    <row r="92" s="1" customFormat="1" ht="15" customHeight="1">
      <c r="B92" s="301"/>
      <c r="C92" s="276" t="s">
        <v>624</v>
      </c>
      <c r="D92" s="276"/>
      <c r="E92" s="276"/>
      <c r="F92" s="299" t="s">
        <v>602</v>
      </c>
      <c r="G92" s="300"/>
      <c r="H92" s="276" t="s">
        <v>625</v>
      </c>
      <c r="I92" s="276" t="s">
        <v>598</v>
      </c>
      <c r="J92" s="276">
        <v>255</v>
      </c>
      <c r="K92" s="290"/>
    </row>
    <row r="93" s="1" customFormat="1" ht="15" customHeight="1">
      <c r="B93" s="301"/>
      <c r="C93" s="276" t="s">
        <v>626</v>
      </c>
      <c r="D93" s="276"/>
      <c r="E93" s="276"/>
      <c r="F93" s="299" t="s">
        <v>596</v>
      </c>
      <c r="G93" s="300"/>
      <c r="H93" s="276" t="s">
        <v>627</v>
      </c>
      <c r="I93" s="276" t="s">
        <v>628</v>
      </c>
      <c r="J93" s="276"/>
      <c r="K93" s="290"/>
    </row>
    <row r="94" s="1" customFormat="1" ht="15" customHeight="1">
      <c r="B94" s="301"/>
      <c r="C94" s="276" t="s">
        <v>629</v>
      </c>
      <c r="D94" s="276"/>
      <c r="E94" s="276"/>
      <c r="F94" s="299" t="s">
        <v>596</v>
      </c>
      <c r="G94" s="300"/>
      <c r="H94" s="276" t="s">
        <v>630</v>
      </c>
      <c r="I94" s="276" t="s">
        <v>631</v>
      </c>
      <c r="J94" s="276"/>
      <c r="K94" s="290"/>
    </row>
    <row r="95" s="1" customFormat="1" ht="15" customHeight="1">
      <c r="B95" s="301"/>
      <c r="C95" s="276" t="s">
        <v>632</v>
      </c>
      <c r="D95" s="276"/>
      <c r="E95" s="276"/>
      <c r="F95" s="299" t="s">
        <v>596</v>
      </c>
      <c r="G95" s="300"/>
      <c r="H95" s="276" t="s">
        <v>632</v>
      </c>
      <c r="I95" s="276" t="s">
        <v>631</v>
      </c>
      <c r="J95" s="276"/>
      <c r="K95" s="290"/>
    </row>
    <row r="96" s="1" customFormat="1" ht="15" customHeight="1">
      <c r="B96" s="301"/>
      <c r="C96" s="276" t="s">
        <v>38</v>
      </c>
      <c r="D96" s="276"/>
      <c r="E96" s="276"/>
      <c r="F96" s="299" t="s">
        <v>596</v>
      </c>
      <c r="G96" s="300"/>
      <c r="H96" s="276" t="s">
        <v>633</v>
      </c>
      <c r="I96" s="276" t="s">
        <v>631</v>
      </c>
      <c r="J96" s="276"/>
      <c r="K96" s="290"/>
    </row>
    <row r="97" s="1" customFormat="1" ht="15" customHeight="1">
      <c r="B97" s="301"/>
      <c r="C97" s="276" t="s">
        <v>48</v>
      </c>
      <c r="D97" s="276"/>
      <c r="E97" s="276"/>
      <c r="F97" s="299" t="s">
        <v>596</v>
      </c>
      <c r="G97" s="300"/>
      <c r="H97" s="276" t="s">
        <v>634</v>
      </c>
      <c r="I97" s="276" t="s">
        <v>631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635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590</v>
      </c>
      <c r="D103" s="291"/>
      <c r="E103" s="291"/>
      <c r="F103" s="291" t="s">
        <v>591</v>
      </c>
      <c r="G103" s="292"/>
      <c r="H103" s="291" t="s">
        <v>54</v>
      </c>
      <c r="I103" s="291" t="s">
        <v>57</v>
      </c>
      <c r="J103" s="291" t="s">
        <v>592</v>
      </c>
      <c r="K103" s="290"/>
    </row>
    <row r="104" s="1" customFormat="1" ht="17.25" customHeight="1">
      <c r="B104" s="288"/>
      <c r="C104" s="293" t="s">
        <v>593</v>
      </c>
      <c r="D104" s="293"/>
      <c r="E104" s="293"/>
      <c r="F104" s="294" t="s">
        <v>594</v>
      </c>
      <c r="G104" s="295"/>
      <c r="H104" s="293"/>
      <c r="I104" s="293"/>
      <c r="J104" s="293" t="s">
        <v>595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53</v>
      </c>
      <c r="D106" s="298"/>
      <c r="E106" s="298"/>
      <c r="F106" s="299" t="s">
        <v>596</v>
      </c>
      <c r="G106" s="276"/>
      <c r="H106" s="276" t="s">
        <v>636</v>
      </c>
      <c r="I106" s="276" t="s">
        <v>598</v>
      </c>
      <c r="J106" s="276">
        <v>20</v>
      </c>
      <c r="K106" s="290"/>
    </row>
    <row r="107" s="1" customFormat="1" ht="15" customHeight="1">
      <c r="B107" s="288"/>
      <c r="C107" s="276" t="s">
        <v>599</v>
      </c>
      <c r="D107" s="276"/>
      <c r="E107" s="276"/>
      <c r="F107" s="299" t="s">
        <v>596</v>
      </c>
      <c r="G107" s="276"/>
      <c r="H107" s="276" t="s">
        <v>636</v>
      </c>
      <c r="I107" s="276" t="s">
        <v>598</v>
      </c>
      <c r="J107" s="276">
        <v>120</v>
      </c>
      <c r="K107" s="290"/>
    </row>
    <row r="108" s="1" customFormat="1" ht="15" customHeight="1">
      <c r="B108" s="301"/>
      <c r="C108" s="276" t="s">
        <v>601</v>
      </c>
      <c r="D108" s="276"/>
      <c r="E108" s="276"/>
      <c r="F108" s="299" t="s">
        <v>602</v>
      </c>
      <c r="G108" s="276"/>
      <c r="H108" s="276" t="s">
        <v>636</v>
      </c>
      <c r="I108" s="276" t="s">
        <v>598</v>
      </c>
      <c r="J108" s="276">
        <v>50</v>
      </c>
      <c r="K108" s="290"/>
    </row>
    <row r="109" s="1" customFormat="1" ht="15" customHeight="1">
      <c r="B109" s="301"/>
      <c r="C109" s="276" t="s">
        <v>604</v>
      </c>
      <c r="D109" s="276"/>
      <c r="E109" s="276"/>
      <c r="F109" s="299" t="s">
        <v>596</v>
      </c>
      <c r="G109" s="276"/>
      <c r="H109" s="276" t="s">
        <v>636</v>
      </c>
      <c r="I109" s="276" t="s">
        <v>606</v>
      </c>
      <c r="J109" s="276"/>
      <c r="K109" s="290"/>
    </row>
    <row r="110" s="1" customFormat="1" ht="15" customHeight="1">
      <c r="B110" s="301"/>
      <c r="C110" s="276" t="s">
        <v>615</v>
      </c>
      <c r="D110" s="276"/>
      <c r="E110" s="276"/>
      <c r="F110" s="299" t="s">
        <v>602</v>
      </c>
      <c r="G110" s="276"/>
      <c r="H110" s="276" t="s">
        <v>636</v>
      </c>
      <c r="I110" s="276" t="s">
        <v>598</v>
      </c>
      <c r="J110" s="276">
        <v>50</v>
      </c>
      <c r="K110" s="290"/>
    </row>
    <row r="111" s="1" customFormat="1" ht="15" customHeight="1">
      <c r="B111" s="301"/>
      <c r="C111" s="276" t="s">
        <v>623</v>
      </c>
      <c r="D111" s="276"/>
      <c r="E111" s="276"/>
      <c r="F111" s="299" t="s">
        <v>602</v>
      </c>
      <c r="G111" s="276"/>
      <c r="H111" s="276" t="s">
        <v>636</v>
      </c>
      <c r="I111" s="276" t="s">
        <v>598</v>
      </c>
      <c r="J111" s="276">
        <v>50</v>
      </c>
      <c r="K111" s="290"/>
    </row>
    <row r="112" s="1" customFormat="1" ht="15" customHeight="1">
      <c r="B112" s="301"/>
      <c r="C112" s="276" t="s">
        <v>621</v>
      </c>
      <c r="D112" s="276"/>
      <c r="E112" s="276"/>
      <c r="F112" s="299" t="s">
        <v>602</v>
      </c>
      <c r="G112" s="276"/>
      <c r="H112" s="276" t="s">
        <v>636</v>
      </c>
      <c r="I112" s="276" t="s">
        <v>598</v>
      </c>
      <c r="J112" s="276">
        <v>50</v>
      </c>
      <c r="K112" s="290"/>
    </row>
    <row r="113" s="1" customFormat="1" ht="15" customHeight="1">
      <c r="B113" s="301"/>
      <c r="C113" s="276" t="s">
        <v>53</v>
      </c>
      <c r="D113" s="276"/>
      <c r="E113" s="276"/>
      <c r="F113" s="299" t="s">
        <v>596</v>
      </c>
      <c r="G113" s="276"/>
      <c r="H113" s="276" t="s">
        <v>637</v>
      </c>
      <c r="I113" s="276" t="s">
        <v>598</v>
      </c>
      <c r="J113" s="276">
        <v>20</v>
      </c>
      <c r="K113" s="290"/>
    </row>
    <row r="114" s="1" customFormat="1" ht="15" customHeight="1">
      <c r="B114" s="301"/>
      <c r="C114" s="276" t="s">
        <v>638</v>
      </c>
      <c r="D114" s="276"/>
      <c r="E114" s="276"/>
      <c r="F114" s="299" t="s">
        <v>596</v>
      </c>
      <c r="G114" s="276"/>
      <c r="H114" s="276" t="s">
        <v>639</v>
      </c>
      <c r="I114" s="276" t="s">
        <v>598</v>
      </c>
      <c r="J114" s="276">
        <v>120</v>
      </c>
      <c r="K114" s="290"/>
    </row>
    <row r="115" s="1" customFormat="1" ht="15" customHeight="1">
      <c r="B115" s="301"/>
      <c r="C115" s="276" t="s">
        <v>38</v>
      </c>
      <c r="D115" s="276"/>
      <c r="E115" s="276"/>
      <c r="F115" s="299" t="s">
        <v>596</v>
      </c>
      <c r="G115" s="276"/>
      <c r="H115" s="276" t="s">
        <v>640</v>
      </c>
      <c r="I115" s="276" t="s">
        <v>631</v>
      </c>
      <c r="J115" s="276"/>
      <c r="K115" s="290"/>
    </row>
    <row r="116" s="1" customFormat="1" ht="15" customHeight="1">
      <c r="B116" s="301"/>
      <c r="C116" s="276" t="s">
        <v>48</v>
      </c>
      <c r="D116" s="276"/>
      <c r="E116" s="276"/>
      <c r="F116" s="299" t="s">
        <v>596</v>
      </c>
      <c r="G116" s="276"/>
      <c r="H116" s="276" t="s">
        <v>641</v>
      </c>
      <c r="I116" s="276" t="s">
        <v>631</v>
      </c>
      <c r="J116" s="276"/>
      <c r="K116" s="290"/>
    </row>
    <row r="117" s="1" customFormat="1" ht="15" customHeight="1">
      <c r="B117" s="301"/>
      <c r="C117" s="276" t="s">
        <v>57</v>
      </c>
      <c r="D117" s="276"/>
      <c r="E117" s="276"/>
      <c r="F117" s="299" t="s">
        <v>596</v>
      </c>
      <c r="G117" s="276"/>
      <c r="H117" s="276" t="s">
        <v>642</v>
      </c>
      <c r="I117" s="276" t="s">
        <v>643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644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590</v>
      </c>
      <c r="D123" s="291"/>
      <c r="E123" s="291"/>
      <c r="F123" s="291" t="s">
        <v>591</v>
      </c>
      <c r="G123" s="292"/>
      <c r="H123" s="291" t="s">
        <v>54</v>
      </c>
      <c r="I123" s="291" t="s">
        <v>57</v>
      </c>
      <c r="J123" s="291" t="s">
        <v>592</v>
      </c>
      <c r="K123" s="320"/>
    </row>
    <row r="124" s="1" customFormat="1" ht="17.25" customHeight="1">
      <c r="B124" s="319"/>
      <c r="C124" s="293" t="s">
        <v>593</v>
      </c>
      <c r="D124" s="293"/>
      <c r="E124" s="293"/>
      <c r="F124" s="294" t="s">
        <v>594</v>
      </c>
      <c r="G124" s="295"/>
      <c r="H124" s="293"/>
      <c r="I124" s="293"/>
      <c r="J124" s="293" t="s">
        <v>595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599</v>
      </c>
      <c r="D126" s="298"/>
      <c r="E126" s="298"/>
      <c r="F126" s="299" t="s">
        <v>596</v>
      </c>
      <c r="G126" s="276"/>
      <c r="H126" s="276" t="s">
        <v>636</v>
      </c>
      <c r="I126" s="276" t="s">
        <v>598</v>
      </c>
      <c r="J126" s="276">
        <v>120</v>
      </c>
      <c r="K126" s="324"/>
    </row>
    <row r="127" s="1" customFormat="1" ht="15" customHeight="1">
      <c r="B127" s="321"/>
      <c r="C127" s="276" t="s">
        <v>645</v>
      </c>
      <c r="D127" s="276"/>
      <c r="E127" s="276"/>
      <c r="F127" s="299" t="s">
        <v>596</v>
      </c>
      <c r="G127" s="276"/>
      <c r="H127" s="276" t="s">
        <v>646</v>
      </c>
      <c r="I127" s="276" t="s">
        <v>598</v>
      </c>
      <c r="J127" s="276" t="s">
        <v>647</v>
      </c>
      <c r="K127" s="324"/>
    </row>
    <row r="128" s="1" customFormat="1" ht="15" customHeight="1">
      <c r="B128" s="321"/>
      <c r="C128" s="276" t="s">
        <v>544</v>
      </c>
      <c r="D128" s="276"/>
      <c r="E128" s="276"/>
      <c r="F128" s="299" t="s">
        <v>596</v>
      </c>
      <c r="G128" s="276"/>
      <c r="H128" s="276" t="s">
        <v>648</v>
      </c>
      <c r="I128" s="276" t="s">
        <v>598</v>
      </c>
      <c r="J128" s="276" t="s">
        <v>647</v>
      </c>
      <c r="K128" s="324"/>
    </row>
    <row r="129" s="1" customFormat="1" ht="15" customHeight="1">
      <c r="B129" s="321"/>
      <c r="C129" s="276" t="s">
        <v>607</v>
      </c>
      <c r="D129" s="276"/>
      <c r="E129" s="276"/>
      <c r="F129" s="299" t="s">
        <v>602</v>
      </c>
      <c r="G129" s="276"/>
      <c r="H129" s="276" t="s">
        <v>608</v>
      </c>
      <c r="I129" s="276" t="s">
        <v>598</v>
      </c>
      <c r="J129" s="276">
        <v>15</v>
      </c>
      <c r="K129" s="324"/>
    </row>
    <row r="130" s="1" customFormat="1" ht="15" customHeight="1">
      <c r="B130" s="321"/>
      <c r="C130" s="302" t="s">
        <v>609</v>
      </c>
      <c r="D130" s="302"/>
      <c r="E130" s="302"/>
      <c r="F130" s="303" t="s">
        <v>602</v>
      </c>
      <c r="G130" s="302"/>
      <c r="H130" s="302" t="s">
        <v>610</v>
      </c>
      <c r="I130" s="302" t="s">
        <v>598</v>
      </c>
      <c r="J130" s="302">
        <v>15</v>
      </c>
      <c r="K130" s="324"/>
    </row>
    <row r="131" s="1" customFormat="1" ht="15" customHeight="1">
      <c r="B131" s="321"/>
      <c r="C131" s="302" t="s">
        <v>611</v>
      </c>
      <c r="D131" s="302"/>
      <c r="E131" s="302"/>
      <c r="F131" s="303" t="s">
        <v>602</v>
      </c>
      <c r="G131" s="302"/>
      <c r="H131" s="302" t="s">
        <v>612</v>
      </c>
      <c r="I131" s="302" t="s">
        <v>598</v>
      </c>
      <c r="J131" s="302">
        <v>20</v>
      </c>
      <c r="K131" s="324"/>
    </row>
    <row r="132" s="1" customFormat="1" ht="15" customHeight="1">
      <c r="B132" s="321"/>
      <c r="C132" s="302" t="s">
        <v>613</v>
      </c>
      <c r="D132" s="302"/>
      <c r="E132" s="302"/>
      <c r="F132" s="303" t="s">
        <v>602</v>
      </c>
      <c r="G132" s="302"/>
      <c r="H132" s="302" t="s">
        <v>614</v>
      </c>
      <c r="I132" s="302" t="s">
        <v>598</v>
      </c>
      <c r="J132" s="302">
        <v>20</v>
      </c>
      <c r="K132" s="324"/>
    </row>
    <row r="133" s="1" customFormat="1" ht="15" customHeight="1">
      <c r="B133" s="321"/>
      <c r="C133" s="276" t="s">
        <v>601</v>
      </c>
      <c r="D133" s="276"/>
      <c r="E133" s="276"/>
      <c r="F133" s="299" t="s">
        <v>602</v>
      </c>
      <c r="G133" s="276"/>
      <c r="H133" s="276" t="s">
        <v>636</v>
      </c>
      <c r="I133" s="276" t="s">
        <v>598</v>
      </c>
      <c r="J133" s="276">
        <v>50</v>
      </c>
      <c r="K133" s="324"/>
    </row>
    <row r="134" s="1" customFormat="1" ht="15" customHeight="1">
      <c r="B134" s="321"/>
      <c r="C134" s="276" t="s">
        <v>615</v>
      </c>
      <c r="D134" s="276"/>
      <c r="E134" s="276"/>
      <c r="F134" s="299" t="s">
        <v>602</v>
      </c>
      <c r="G134" s="276"/>
      <c r="H134" s="276" t="s">
        <v>636</v>
      </c>
      <c r="I134" s="276" t="s">
        <v>598</v>
      </c>
      <c r="J134" s="276">
        <v>50</v>
      </c>
      <c r="K134" s="324"/>
    </row>
    <row r="135" s="1" customFormat="1" ht="15" customHeight="1">
      <c r="B135" s="321"/>
      <c r="C135" s="276" t="s">
        <v>621</v>
      </c>
      <c r="D135" s="276"/>
      <c r="E135" s="276"/>
      <c r="F135" s="299" t="s">
        <v>602</v>
      </c>
      <c r="G135" s="276"/>
      <c r="H135" s="276" t="s">
        <v>636</v>
      </c>
      <c r="I135" s="276" t="s">
        <v>598</v>
      </c>
      <c r="J135" s="276">
        <v>50</v>
      </c>
      <c r="K135" s="324"/>
    </row>
    <row r="136" s="1" customFormat="1" ht="15" customHeight="1">
      <c r="B136" s="321"/>
      <c r="C136" s="276" t="s">
        <v>623</v>
      </c>
      <c r="D136" s="276"/>
      <c r="E136" s="276"/>
      <c r="F136" s="299" t="s">
        <v>602</v>
      </c>
      <c r="G136" s="276"/>
      <c r="H136" s="276" t="s">
        <v>636</v>
      </c>
      <c r="I136" s="276" t="s">
        <v>598</v>
      </c>
      <c r="J136" s="276">
        <v>50</v>
      </c>
      <c r="K136" s="324"/>
    </row>
    <row r="137" s="1" customFormat="1" ht="15" customHeight="1">
      <c r="B137" s="321"/>
      <c r="C137" s="276" t="s">
        <v>624</v>
      </c>
      <c r="D137" s="276"/>
      <c r="E137" s="276"/>
      <c r="F137" s="299" t="s">
        <v>602</v>
      </c>
      <c r="G137" s="276"/>
      <c r="H137" s="276" t="s">
        <v>649</v>
      </c>
      <c r="I137" s="276" t="s">
        <v>598</v>
      </c>
      <c r="J137" s="276">
        <v>255</v>
      </c>
      <c r="K137" s="324"/>
    </row>
    <row r="138" s="1" customFormat="1" ht="15" customHeight="1">
      <c r="B138" s="321"/>
      <c r="C138" s="276" t="s">
        <v>626</v>
      </c>
      <c r="D138" s="276"/>
      <c r="E138" s="276"/>
      <c r="F138" s="299" t="s">
        <v>596</v>
      </c>
      <c r="G138" s="276"/>
      <c r="H138" s="276" t="s">
        <v>650</v>
      </c>
      <c r="I138" s="276" t="s">
        <v>628</v>
      </c>
      <c r="J138" s="276"/>
      <c r="K138" s="324"/>
    </row>
    <row r="139" s="1" customFormat="1" ht="15" customHeight="1">
      <c r="B139" s="321"/>
      <c r="C139" s="276" t="s">
        <v>629</v>
      </c>
      <c r="D139" s="276"/>
      <c r="E139" s="276"/>
      <c r="F139" s="299" t="s">
        <v>596</v>
      </c>
      <c r="G139" s="276"/>
      <c r="H139" s="276" t="s">
        <v>651</v>
      </c>
      <c r="I139" s="276" t="s">
        <v>631</v>
      </c>
      <c r="J139" s="276"/>
      <c r="K139" s="324"/>
    </row>
    <row r="140" s="1" customFormat="1" ht="15" customHeight="1">
      <c r="B140" s="321"/>
      <c r="C140" s="276" t="s">
        <v>632</v>
      </c>
      <c r="D140" s="276"/>
      <c r="E140" s="276"/>
      <c r="F140" s="299" t="s">
        <v>596</v>
      </c>
      <c r="G140" s="276"/>
      <c r="H140" s="276" t="s">
        <v>632</v>
      </c>
      <c r="I140" s="276" t="s">
        <v>631</v>
      </c>
      <c r="J140" s="276"/>
      <c r="K140" s="324"/>
    </row>
    <row r="141" s="1" customFormat="1" ht="15" customHeight="1">
      <c r="B141" s="321"/>
      <c r="C141" s="276" t="s">
        <v>38</v>
      </c>
      <c r="D141" s="276"/>
      <c r="E141" s="276"/>
      <c r="F141" s="299" t="s">
        <v>596</v>
      </c>
      <c r="G141" s="276"/>
      <c r="H141" s="276" t="s">
        <v>652</v>
      </c>
      <c r="I141" s="276" t="s">
        <v>631</v>
      </c>
      <c r="J141" s="276"/>
      <c r="K141" s="324"/>
    </row>
    <row r="142" s="1" customFormat="1" ht="15" customHeight="1">
      <c r="B142" s="321"/>
      <c r="C142" s="276" t="s">
        <v>653</v>
      </c>
      <c r="D142" s="276"/>
      <c r="E142" s="276"/>
      <c r="F142" s="299" t="s">
        <v>596</v>
      </c>
      <c r="G142" s="276"/>
      <c r="H142" s="276" t="s">
        <v>654</v>
      </c>
      <c r="I142" s="276" t="s">
        <v>631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655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590</v>
      </c>
      <c r="D148" s="291"/>
      <c r="E148" s="291"/>
      <c r="F148" s="291" t="s">
        <v>591</v>
      </c>
      <c r="G148" s="292"/>
      <c r="H148" s="291" t="s">
        <v>54</v>
      </c>
      <c r="I148" s="291" t="s">
        <v>57</v>
      </c>
      <c r="J148" s="291" t="s">
        <v>592</v>
      </c>
      <c r="K148" s="290"/>
    </row>
    <row r="149" s="1" customFormat="1" ht="17.25" customHeight="1">
      <c r="B149" s="288"/>
      <c r="C149" s="293" t="s">
        <v>593</v>
      </c>
      <c r="D149" s="293"/>
      <c r="E149" s="293"/>
      <c r="F149" s="294" t="s">
        <v>594</v>
      </c>
      <c r="G149" s="295"/>
      <c r="H149" s="293"/>
      <c r="I149" s="293"/>
      <c r="J149" s="293" t="s">
        <v>595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599</v>
      </c>
      <c r="D151" s="276"/>
      <c r="E151" s="276"/>
      <c r="F151" s="329" t="s">
        <v>596</v>
      </c>
      <c r="G151" s="276"/>
      <c r="H151" s="328" t="s">
        <v>636</v>
      </c>
      <c r="I151" s="328" t="s">
        <v>598</v>
      </c>
      <c r="J151" s="328">
        <v>120</v>
      </c>
      <c r="K151" s="324"/>
    </row>
    <row r="152" s="1" customFormat="1" ht="15" customHeight="1">
      <c r="B152" s="301"/>
      <c r="C152" s="328" t="s">
        <v>645</v>
      </c>
      <c r="D152" s="276"/>
      <c r="E152" s="276"/>
      <c r="F152" s="329" t="s">
        <v>596</v>
      </c>
      <c r="G152" s="276"/>
      <c r="H152" s="328" t="s">
        <v>656</v>
      </c>
      <c r="I152" s="328" t="s">
        <v>598</v>
      </c>
      <c r="J152" s="328" t="s">
        <v>647</v>
      </c>
      <c r="K152" s="324"/>
    </row>
    <row r="153" s="1" customFormat="1" ht="15" customHeight="1">
      <c r="B153" s="301"/>
      <c r="C153" s="328" t="s">
        <v>544</v>
      </c>
      <c r="D153" s="276"/>
      <c r="E153" s="276"/>
      <c r="F153" s="329" t="s">
        <v>596</v>
      </c>
      <c r="G153" s="276"/>
      <c r="H153" s="328" t="s">
        <v>657</v>
      </c>
      <c r="I153" s="328" t="s">
        <v>598</v>
      </c>
      <c r="J153" s="328" t="s">
        <v>647</v>
      </c>
      <c r="K153" s="324"/>
    </row>
    <row r="154" s="1" customFormat="1" ht="15" customHeight="1">
      <c r="B154" s="301"/>
      <c r="C154" s="328" t="s">
        <v>601</v>
      </c>
      <c r="D154" s="276"/>
      <c r="E154" s="276"/>
      <c r="F154" s="329" t="s">
        <v>602</v>
      </c>
      <c r="G154" s="276"/>
      <c r="H154" s="328" t="s">
        <v>636</v>
      </c>
      <c r="I154" s="328" t="s">
        <v>598</v>
      </c>
      <c r="J154" s="328">
        <v>50</v>
      </c>
      <c r="K154" s="324"/>
    </row>
    <row r="155" s="1" customFormat="1" ht="15" customHeight="1">
      <c r="B155" s="301"/>
      <c r="C155" s="328" t="s">
        <v>604</v>
      </c>
      <c r="D155" s="276"/>
      <c r="E155" s="276"/>
      <c r="F155" s="329" t="s">
        <v>596</v>
      </c>
      <c r="G155" s="276"/>
      <c r="H155" s="328" t="s">
        <v>636</v>
      </c>
      <c r="I155" s="328" t="s">
        <v>606</v>
      </c>
      <c r="J155" s="328"/>
      <c r="K155" s="324"/>
    </row>
    <row r="156" s="1" customFormat="1" ht="15" customHeight="1">
      <c r="B156" s="301"/>
      <c r="C156" s="328" t="s">
        <v>615</v>
      </c>
      <c r="D156" s="276"/>
      <c r="E156" s="276"/>
      <c r="F156" s="329" t="s">
        <v>602</v>
      </c>
      <c r="G156" s="276"/>
      <c r="H156" s="328" t="s">
        <v>636</v>
      </c>
      <c r="I156" s="328" t="s">
        <v>598</v>
      </c>
      <c r="J156" s="328">
        <v>50</v>
      </c>
      <c r="K156" s="324"/>
    </row>
    <row r="157" s="1" customFormat="1" ht="15" customHeight="1">
      <c r="B157" s="301"/>
      <c r="C157" s="328" t="s">
        <v>623</v>
      </c>
      <c r="D157" s="276"/>
      <c r="E157" s="276"/>
      <c r="F157" s="329" t="s">
        <v>602</v>
      </c>
      <c r="G157" s="276"/>
      <c r="H157" s="328" t="s">
        <v>636</v>
      </c>
      <c r="I157" s="328" t="s">
        <v>598</v>
      </c>
      <c r="J157" s="328">
        <v>50</v>
      </c>
      <c r="K157" s="324"/>
    </row>
    <row r="158" s="1" customFormat="1" ht="15" customHeight="1">
      <c r="B158" s="301"/>
      <c r="C158" s="328" t="s">
        <v>621</v>
      </c>
      <c r="D158" s="276"/>
      <c r="E158" s="276"/>
      <c r="F158" s="329" t="s">
        <v>602</v>
      </c>
      <c r="G158" s="276"/>
      <c r="H158" s="328" t="s">
        <v>636</v>
      </c>
      <c r="I158" s="328" t="s">
        <v>598</v>
      </c>
      <c r="J158" s="328">
        <v>50</v>
      </c>
      <c r="K158" s="324"/>
    </row>
    <row r="159" s="1" customFormat="1" ht="15" customHeight="1">
      <c r="B159" s="301"/>
      <c r="C159" s="328" t="s">
        <v>93</v>
      </c>
      <c r="D159" s="276"/>
      <c r="E159" s="276"/>
      <c r="F159" s="329" t="s">
        <v>596</v>
      </c>
      <c r="G159" s="276"/>
      <c r="H159" s="328" t="s">
        <v>658</v>
      </c>
      <c r="I159" s="328" t="s">
        <v>598</v>
      </c>
      <c r="J159" s="328" t="s">
        <v>659</v>
      </c>
      <c r="K159" s="324"/>
    </row>
    <row r="160" s="1" customFormat="1" ht="15" customHeight="1">
      <c r="B160" s="301"/>
      <c r="C160" s="328" t="s">
        <v>660</v>
      </c>
      <c r="D160" s="276"/>
      <c r="E160" s="276"/>
      <c r="F160" s="329" t="s">
        <v>596</v>
      </c>
      <c r="G160" s="276"/>
      <c r="H160" s="328" t="s">
        <v>661</v>
      </c>
      <c r="I160" s="328" t="s">
        <v>631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662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590</v>
      </c>
      <c r="D166" s="291"/>
      <c r="E166" s="291"/>
      <c r="F166" s="291" t="s">
        <v>591</v>
      </c>
      <c r="G166" s="333"/>
      <c r="H166" s="334" t="s">
        <v>54</v>
      </c>
      <c r="I166" s="334" t="s">
        <v>57</v>
      </c>
      <c r="J166" s="291" t="s">
        <v>592</v>
      </c>
      <c r="K166" s="268"/>
    </row>
    <row r="167" s="1" customFormat="1" ht="17.25" customHeight="1">
      <c r="B167" s="269"/>
      <c r="C167" s="293" t="s">
        <v>593</v>
      </c>
      <c r="D167" s="293"/>
      <c r="E167" s="293"/>
      <c r="F167" s="294" t="s">
        <v>594</v>
      </c>
      <c r="G167" s="335"/>
      <c r="H167" s="336"/>
      <c r="I167" s="336"/>
      <c r="J167" s="293" t="s">
        <v>595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599</v>
      </c>
      <c r="D169" s="276"/>
      <c r="E169" s="276"/>
      <c r="F169" s="299" t="s">
        <v>596</v>
      </c>
      <c r="G169" s="276"/>
      <c r="H169" s="276" t="s">
        <v>636</v>
      </c>
      <c r="I169" s="276" t="s">
        <v>598</v>
      </c>
      <c r="J169" s="276">
        <v>120</v>
      </c>
      <c r="K169" s="324"/>
    </row>
    <row r="170" s="1" customFormat="1" ht="15" customHeight="1">
      <c r="B170" s="301"/>
      <c r="C170" s="276" t="s">
        <v>645</v>
      </c>
      <c r="D170" s="276"/>
      <c r="E170" s="276"/>
      <c r="F170" s="299" t="s">
        <v>596</v>
      </c>
      <c r="G170" s="276"/>
      <c r="H170" s="276" t="s">
        <v>646</v>
      </c>
      <c r="I170" s="276" t="s">
        <v>598</v>
      </c>
      <c r="J170" s="276" t="s">
        <v>647</v>
      </c>
      <c r="K170" s="324"/>
    </row>
    <row r="171" s="1" customFormat="1" ht="15" customHeight="1">
      <c r="B171" s="301"/>
      <c r="C171" s="276" t="s">
        <v>544</v>
      </c>
      <c r="D171" s="276"/>
      <c r="E171" s="276"/>
      <c r="F171" s="299" t="s">
        <v>596</v>
      </c>
      <c r="G171" s="276"/>
      <c r="H171" s="276" t="s">
        <v>663</v>
      </c>
      <c r="I171" s="276" t="s">
        <v>598</v>
      </c>
      <c r="J171" s="276" t="s">
        <v>647</v>
      </c>
      <c r="K171" s="324"/>
    </row>
    <row r="172" s="1" customFormat="1" ht="15" customHeight="1">
      <c r="B172" s="301"/>
      <c r="C172" s="276" t="s">
        <v>601</v>
      </c>
      <c r="D172" s="276"/>
      <c r="E172" s="276"/>
      <c r="F172" s="299" t="s">
        <v>602</v>
      </c>
      <c r="G172" s="276"/>
      <c r="H172" s="276" t="s">
        <v>663</v>
      </c>
      <c r="I172" s="276" t="s">
        <v>598</v>
      </c>
      <c r="J172" s="276">
        <v>50</v>
      </c>
      <c r="K172" s="324"/>
    </row>
    <row r="173" s="1" customFormat="1" ht="15" customHeight="1">
      <c r="B173" s="301"/>
      <c r="C173" s="276" t="s">
        <v>604</v>
      </c>
      <c r="D173" s="276"/>
      <c r="E173" s="276"/>
      <c r="F173" s="299" t="s">
        <v>596</v>
      </c>
      <c r="G173" s="276"/>
      <c r="H173" s="276" t="s">
        <v>663</v>
      </c>
      <c r="I173" s="276" t="s">
        <v>606</v>
      </c>
      <c r="J173" s="276"/>
      <c r="K173" s="324"/>
    </row>
    <row r="174" s="1" customFormat="1" ht="15" customHeight="1">
      <c r="B174" s="301"/>
      <c r="C174" s="276" t="s">
        <v>615</v>
      </c>
      <c r="D174" s="276"/>
      <c r="E174" s="276"/>
      <c r="F174" s="299" t="s">
        <v>602</v>
      </c>
      <c r="G174" s="276"/>
      <c r="H174" s="276" t="s">
        <v>663</v>
      </c>
      <c r="I174" s="276" t="s">
        <v>598</v>
      </c>
      <c r="J174" s="276">
        <v>50</v>
      </c>
      <c r="K174" s="324"/>
    </row>
    <row r="175" s="1" customFormat="1" ht="15" customHeight="1">
      <c r="B175" s="301"/>
      <c r="C175" s="276" t="s">
        <v>623</v>
      </c>
      <c r="D175" s="276"/>
      <c r="E175" s="276"/>
      <c r="F175" s="299" t="s">
        <v>602</v>
      </c>
      <c r="G175" s="276"/>
      <c r="H175" s="276" t="s">
        <v>663</v>
      </c>
      <c r="I175" s="276" t="s">
        <v>598</v>
      </c>
      <c r="J175" s="276">
        <v>50</v>
      </c>
      <c r="K175" s="324"/>
    </row>
    <row r="176" s="1" customFormat="1" ht="15" customHeight="1">
      <c r="B176" s="301"/>
      <c r="C176" s="276" t="s">
        <v>621</v>
      </c>
      <c r="D176" s="276"/>
      <c r="E176" s="276"/>
      <c r="F176" s="299" t="s">
        <v>602</v>
      </c>
      <c r="G176" s="276"/>
      <c r="H176" s="276" t="s">
        <v>663</v>
      </c>
      <c r="I176" s="276" t="s">
        <v>598</v>
      </c>
      <c r="J176" s="276">
        <v>50</v>
      </c>
      <c r="K176" s="324"/>
    </row>
    <row r="177" s="1" customFormat="1" ht="15" customHeight="1">
      <c r="B177" s="301"/>
      <c r="C177" s="276" t="s">
        <v>105</v>
      </c>
      <c r="D177" s="276"/>
      <c r="E177" s="276"/>
      <c r="F177" s="299" t="s">
        <v>596</v>
      </c>
      <c r="G177" s="276"/>
      <c r="H177" s="276" t="s">
        <v>664</v>
      </c>
      <c r="I177" s="276" t="s">
        <v>665</v>
      </c>
      <c r="J177" s="276"/>
      <c r="K177" s="324"/>
    </row>
    <row r="178" s="1" customFormat="1" ht="15" customHeight="1">
      <c r="B178" s="301"/>
      <c r="C178" s="276" t="s">
        <v>57</v>
      </c>
      <c r="D178" s="276"/>
      <c r="E178" s="276"/>
      <c r="F178" s="299" t="s">
        <v>596</v>
      </c>
      <c r="G178" s="276"/>
      <c r="H178" s="276" t="s">
        <v>666</v>
      </c>
      <c r="I178" s="276" t="s">
        <v>667</v>
      </c>
      <c r="J178" s="276">
        <v>1</v>
      </c>
      <c r="K178" s="324"/>
    </row>
    <row r="179" s="1" customFormat="1" ht="15" customHeight="1">
      <c r="B179" s="301"/>
      <c r="C179" s="276" t="s">
        <v>53</v>
      </c>
      <c r="D179" s="276"/>
      <c r="E179" s="276"/>
      <c r="F179" s="299" t="s">
        <v>596</v>
      </c>
      <c r="G179" s="276"/>
      <c r="H179" s="276" t="s">
        <v>668</v>
      </c>
      <c r="I179" s="276" t="s">
        <v>598</v>
      </c>
      <c r="J179" s="276">
        <v>20</v>
      </c>
      <c r="K179" s="324"/>
    </row>
    <row r="180" s="1" customFormat="1" ht="15" customHeight="1">
      <c r="B180" s="301"/>
      <c r="C180" s="276" t="s">
        <v>54</v>
      </c>
      <c r="D180" s="276"/>
      <c r="E180" s="276"/>
      <c r="F180" s="299" t="s">
        <v>596</v>
      </c>
      <c r="G180" s="276"/>
      <c r="H180" s="276" t="s">
        <v>669</v>
      </c>
      <c r="I180" s="276" t="s">
        <v>598</v>
      </c>
      <c r="J180" s="276">
        <v>255</v>
      </c>
      <c r="K180" s="324"/>
    </row>
    <row r="181" s="1" customFormat="1" ht="15" customHeight="1">
      <c r="B181" s="301"/>
      <c r="C181" s="276" t="s">
        <v>106</v>
      </c>
      <c r="D181" s="276"/>
      <c r="E181" s="276"/>
      <c r="F181" s="299" t="s">
        <v>596</v>
      </c>
      <c r="G181" s="276"/>
      <c r="H181" s="276" t="s">
        <v>560</v>
      </c>
      <c r="I181" s="276" t="s">
        <v>598</v>
      </c>
      <c r="J181" s="276">
        <v>10</v>
      </c>
      <c r="K181" s="324"/>
    </row>
    <row r="182" s="1" customFormat="1" ht="15" customHeight="1">
      <c r="B182" s="301"/>
      <c r="C182" s="276" t="s">
        <v>107</v>
      </c>
      <c r="D182" s="276"/>
      <c r="E182" s="276"/>
      <c r="F182" s="299" t="s">
        <v>596</v>
      </c>
      <c r="G182" s="276"/>
      <c r="H182" s="276" t="s">
        <v>670</v>
      </c>
      <c r="I182" s="276" t="s">
        <v>631</v>
      </c>
      <c r="J182" s="276"/>
      <c r="K182" s="324"/>
    </row>
    <row r="183" s="1" customFormat="1" ht="15" customHeight="1">
      <c r="B183" s="301"/>
      <c r="C183" s="276" t="s">
        <v>671</v>
      </c>
      <c r="D183" s="276"/>
      <c r="E183" s="276"/>
      <c r="F183" s="299" t="s">
        <v>596</v>
      </c>
      <c r="G183" s="276"/>
      <c r="H183" s="276" t="s">
        <v>672</v>
      </c>
      <c r="I183" s="276" t="s">
        <v>631</v>
      </c>
      <c r="J183" s="276"/>
      <c r="K183" s="324"/>
    </row>
    <row r="184" s="1" customFormat="1" ht="15" customHeight="1">
      <c r="B184" s="301"/>
      <c r="C184" s="276" t="s">
        <v>660</v>
      </c>
      <c r="D184" s="276"/>
      <c r="E184" s="276"/>
      <c r="F184" s="299" t="s">
        <v>596</v>
      </c>
      <c r="G184" s="276"/>
      <c r="H184" s="276" t="s">
        <v>673</v>
      </c>
      <c r="I184" s="276" t="s">
        <v>631</v>
      </c>
      <c r="J184" s="276"/>
      <c r="K184" s="324"/>
    </row>
    <row r="185" s="1" customFormat="1" ht="15" customHeight="1">
      <c r="B185" s="301"/>
      <c r="C185" s="276" t="s">
        <v>109</v>
      </c>
      <c r="D185" s="276"/>
      <c r="E185" s="276"/>
      <c r="F185" s="299" t="s">
        <v>602</v>
      </c>
      <c r="G185" s="276"/>
      <c r="H185" s="276" t="s">
        <v>674</v>
      </c>
      <c r="I185" s="276" t="s">
        <v>598</v>
      </c>
      <c r="J185" s="276">
        <v>50</v>
      </c>
      <c r="K185" s="324"/>
    </row>
    <row r="186" s="1" customFormat="1" ht="15" customHeight="1">
      <c r="B186" s="301"/>
      <c r="C186" s="276" t="s">
        <v>675</v>
      </c>
      <c r="D186" s="276"/>
      <c r="E186" s="276"/>
      <c r="F186" s="299" t="s">
        <v>602</v>
      </c>
      <c r="G186" s="276"/>
      <c r="H186" s="276" t="s">
        <v>676</v>
      </c>
      <c r="I186" s="276" t="s">
        <v>677</v>
      </c>
      <c r="J186" s="276"/>
      <c r="K186" s="324"/>
    </row>
    <row r="187" s="1" customFormat="1" ht="15" customHeight="1">
      <c r="B187" s="301"/>
      <c r="C187" s="276" t="s">
        <v>678</v>
      </c>
      <c r="D187" s="276"/>
      <c r="E187" s="276"/>
      <c r="F187" s="299" t="s">
        <v>602</v>
      </c>
      <c r="G187" s="276"/>
      <c r="H187" s="276" t="s">
        <v>679</v>
      </c>
      <c r="I187" s="276" t="s">
        <v>677</v>
      </c>
      <c r="J187" s="276"/>
      <c r="K187" s="324"/>
    </row>
    <row r="188" s="1" customFormat="1" ht="15" customHeight="1">
      <c r="B188" s="301"/>
      <c r="C188" s="276" t="s">
        <v>680</v>
      </c>
      <c r="D188" s="276"/>
      <c r="E188" s="276"/>
      <c r="F188" s="299" t="s">
        <v>602</v>
      </c>
      <c r="G188" s="276"/>
      <c r="H188" s="276" t="s">
        <v>681</v>
      </c>
      <c r="I188" s="276" t="s">
        <v>677</v>
      </c>
      <c r="J188" s="276"/>
      <c r="K188" s="324"/>
    </row>
    <row r="189" s="1" customFormat="1" ht="15" customHeight="1">
      <c r="B189" s="301"/>
      <c r="C189" s="337" t="s">
        <v>682</v>
      </c>
      <c r="D189" s="276"/>
      <c r="E189" s="276"/>
      <c r="F189" s="299" t="s">
        <v>602</v>
      </c>
      <c r="G189" s="276"/>
      <c r="H189" s="276" t="s">
        <v>683</v>
      </c>
      <c r="I189" s="276" t="s">
        <v>684</v>
      </c>
      <c r="J189" s="338" t="s">
        <v>685</v>
      </c>
      <c r="K189" s="324"/>
    </row>
    <row r="190" s="1" customFormat="1" ht="15" customHeight="1">
      <c r="B190" s="301"/>
      <c r="C190" s="337" t="s">
        <v>42</v>
      </c>
      <c r="D190" s="276"/>
      <c r="E190" s="276"/>
      <c r="F190" s="299" t="s">
        <v>596</v>
      </c>
      <c r="G190" s="276"/>
      <c r="H190" s="273" t="s">
        <v>686</v>
      </c>
      <c r="I190" s="276" t="s">
        <v>687</v>
      </c>
      <c r="J190" s="276"/>
      <c r="K190" s="324"/>
    </row>
    <row r="191" s="1" customFormat="1" ht="15" customHeight="1">
      <c r="B191" s="301"/>
      <c r="C191" s="337" t="s">
        <v>688</v>
      </c>
      <c r="D191" s="276"/>
      <c r="E191" s="276"/>
      <c r="F191" s="299" t="s">
        <v>596</v>
      </c>
      <c r="G191" s="276"/>
      <c r="H191" s="276" t="s">
        <v>689</v>
      </c>
      <c r="I191" s="276" t="s">
        <v>631</v>
      </c>
      <c r="J191" s="276"/>
      <c r="K191" s="324"/>
    </row>
    <row r="192" s="1" customFormat="1" ht="15" customHeight="1">
      <c r="B192" s="301"/>
      <c r="C192" s="337" t="s">
        <v>690</v>
      </c>
      <c r="D192" s="276"/>
      <c r="E192" s="276"/>
      <c r="F192" s="299" t="s">
        <v>596</v>
      </c>
      <c r="G192" s="276"/>
      <c r="H192" s="276" t="s">
        <v>691</v>
      </c>
      <c r="I192" s="276" t="s">
        <v>631</v>
      </c>
      <c r="J192" s="276"/>
      <c r="K192" s="324"/>
    </row>
    <row r="193" s="1" customFormat="1" ht="15" customHeight="1">
      <c r="B193" s="301"/>
      <c r="C193" s="337" t="s">
        <v>692</v>
      </c>
      <c r="D193" s="276"/>
      <c r="E193" s="276"/>
      <c r="F193" s="299" t="s">
        <v>602</v>
      </c>
      <c r="G193" s="276"/>
      <c r="H193" s="276" t="s">
        <v>693</v>
      </c>
      <c r="I193" s="276" t="s">
        <v>631</v>
      </c>
      <c r="J193" s="276"/>
      <c r="K193" s="324"/>
    </row>
    <row r="194" s="1" customFormat="1" ht="15" customHeight="1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="1" customFormat="1" ht="18.75" customHeight="1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694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40" t="s">
        <v>695</v>
      </c>
      <c r="D200" s="340"/>
      <c r="E200" s="340"/>
      <c r="F200" s="340" t="s">
        <v>696</v>
      </c>
      <c r="G200" s="341"/>
      <c r="H200" s="340" t="s">
        <v>697</v>
      </c>
      <c r="I200" s="340"/>
      <c r="J200" s="340"/>
      <c r="K200" s="268"/>
    </row>
    <row r="201" s="1" customFormat="1" ht="5.25" customHeight="1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="1" customFormat="1" ht="15" customHeight="1">
      <c r="B202" s="301"/>
      <c r="C202" s="276" t="s">
        <v>687</v>
      </c>
      <c r="D202" s="276"/>
      <c r="E202" s="276"/>
      <c r="F202" s="299" t="s">
        <v>43</v>
      </c>
      <c r="G202" s="276"/>
      <c r="H202" s="276" t="s">
        <v>698</v>
      </c>
      <c r="I202" s="276"/>
      <c r="J202" s="276"/>
      <c r="K202" s="324"/>
    </row>
    <row r="203" s="1" customFormat="1" ht="15" customHeight="1">
      <c r="B203" s="301"/>
      <c r="C203" s="276"/>
      <c r="D203" s="276"/>
      <c r="E203" s="276"/>
      <c r="F203" s="299" t="s">
        <v>44</v>
      </c>
      <c r="G203" s="276"/>
      <c r="H203" s="276" t="s">
        <v>699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47</v>
      </c>
      <c r="G204" s="276"/>
      <c r="H204" s="276" t="s">
        <v>700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45</v>
      </c>
      <c r="G205" s="276"/>
      <c r="H205" s="276" t="s">
        <v>701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46</v>
      </c>
      <c r="G206" s="276"/>
      <c r="H206" s="276" t="s">
        <v>702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/>
      <c r="G207" s="276"/>
      <c r="H207" s="276"/>
      <c r="I207" s="276"/>
      <c r="J207" s="276"/>
      <c r="K207" s="324"/>
    </row>
    <row r="208" s="1" customFormat="1" ht="15" customHeight="1">
      <c r="B208" s="301"/>
      <c r="C208" s="276" t="s">
        <v>643</v>
      </c>
      <c r="D208" s="276"/>
      <c r="E208" s="276"/>
      <c r="F208" s="299" t="s">
        <v>79</v>
      </c>
      <c r="G208" s="276"/>
      <c r="H208" s="276" t="s">
        <v>703</v>
      </c>
      <c r="I208" s="276"/>
      <c r="J208" s="276"/>
      <c r="K208" s="324"/>
    </row>
    <row r="209" s="1" customFormat="1" ht="15" customHeight="1">
      <c r="B209" s="301"/>
      <c r="C209" s="276"/>
      <c r="D209" s="276"/>
      <c r="E209" s="276"/>
      <c r="F209" s="299" t="s">
        <v>538</v>
      </c>
      <c r="G209" s="276"/>
      <c r="H209" s="276" t="s">
        <v>539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536</v>
      </c>
      <c r="G210" s="276"/>
      <c r="H210" s="276" t="s">
        <v>704</v>
      </c>
      <c r="I210" s="276"/>
      <c r="J210" s="276"/>
      <c r="K210" s="324"/>
    </row>
    <row r="211" s="1" customFormat="1" ht="15" customHeight="1">
      <c r="B211" s="342"/>
      <c r="C211" s="276"/>
      <c r="D211" s="276"/>
      <c r="E211" s="276"/>
      <c r="F211" s="299" t="s">
        <v>540</v>
      </c>
      <c r="G211" s="337"/>
      <c r="H211" s="328" t="s">
        <v>541</v>
      </c>
      <c r="I211" s="328"/>
      <c r="J211" s="328"/>
      <c r="K211" s="343"/>
    </row>
    <row r="212" s="1" customFormat="1" ht="15" customHeight="1">
      <c r="B212" s="342"/>
      <c r="C212" s="276"/>
      <c r="D212" s="276"/>
      <c r="E212" s="276"/>
      <c r="F212" s="299" t="s">
        <v>542</v>
      </c>
      <c r="G212" s="337"/>
      <c r="H212" s="328" t="s">
        <v>520</v>
      </c>
      <c r="I212" s="328"/>
      <c r="J212" s="328"/>
      <c r="K212" s="343"/>
    </row>
    <row r="213" s="1" customFormat="1" ht="15" customHeight="1">
      <c r="B213" s="342"/>
      <c r="C213" s="276"/>
      <c r="D213" s="276"/>
      <c r="E213" s="276"/>
      <c r="F213" s="299"/>
      <c r="G213" s="337"/>
      <c r="H213" s="328"/>
      <c r="I213" s="328"/>
      <c r="J213" s="328"/>
      <c r="K213" s="343"/>
    </row>
    <row r="214" s="1" customFormat="1" ht="15" customHeight="1">
      <c r="B214" s="342"/>
      <c r="C214" s="276" t="s">
        <v>667</v>
      </c>
      <c r="D214" s="276"/>
      <c r="E214" s="276"/>
      <c r="F214" s="299">
        <v>1</v>
      </c>
      <c r="G214" s="337"/>
      <c r="H214" s="328" t="s">
        <v>705</v>
      </c>
      <c r="I214" s="328"/>
      <c r="J214" s="328"/>
      <c r="K214" s="343"/>
    </row>
    <row r="215" s="1" customFormat="1" ht="15" customHeight="1">
      <c r="B215" s="342"/>
      <c r="C215" s="276"/>
      <c r="D215" s="276"/>
      <c r="E215" s="276"/>
      <c r="F215" s="299">
        <v>2</v>
      </c>
      <c r="G215" s="337"/>
      <c r="H215" s="328" t="s">
        <v>706</v>
      </c>
      <c r="I215" s="328"/>
      <c r="J215" s="328"/>
      <c r="K215" s="343"/>
    </row>
    <row r="216" s="1" customFormat="1" ht="15" customHeight="1">
      <c r="B216" s="342"/>
      <c r="C216" s="276"/>
      <c r="D216" s="276"/>
      <c r="E216" s="276"/>
      <c r="F216" s="299">
        <v>3</v>
      </c>
      <c r="G216" s="337"/>
      <c r="H216" s="328" t="s">
        <v>707</v>
      </c>
      <c r="I216" s="328"/>
      <c r="J216" s="328"/>
      <c r="K216" s="343"/>
    </row>
    <row r="217" s="1" customFormat="1" ht="15" customHeight="1">
      <c r="B217" s="342"/>
      <c r="C217" s="276"/>
      <c r="D217" s="276"/>
      <c r="E217" s="276"/>
      <c r="F217" s="299">
        <v>4</v>
      </c>
      <c r="G217" s="337"/>
      <c r="H217" s="328" t="s">
        <v>708</v>
      </c>
      <c r="I217" s="328"/>
      <c r="J217" s="328"/>
      <c r="K217" s="343"/>
    </row>
    <row r="218" s="1" customFormat="1" ht="12.75" customHeight="1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Evžen Kozák</dc:creator>
  <cp:lastModifiedBy>Evžen Kozák</cp:lastModifiedBy>
  <dcterms:created xsi:type="dcterms:W3CDTF">2023-04-19T05:18:50Z</dcterms:created>
  <dcterms:modified xsi:type="dcterms:W3CDTF">2023-04-19T05:18:55Z</dcterms:modified>
</cp:coreProperties>
</file>